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Accounting\PUBLISHED\QUARTERLY\2026\3. Sep_2026\Eksposur_Permodalan\"/>
    </mc:Choice>
  </mc:AlternateContent>
  <xr:revisionPtr revIDLastSave="0" documentId="8_{1EA2120B-B477-4A8F-8026-107A1CA126A2}" xr6:coauthVersionLast="36" xr6:coauthVersionMax="36" xr10:uidLastSave="{00000000-0000-0000-0000-000000000000}"/>
  <bookViews>
    <workbookView xWindow="0" yWindow="0" windowWidth="23040" windowHeight="8076" xr2:uid="{57E158BA-F547-448C-8638-73019F779E47}"/>
  </bookViews>
  <sheets>
    <sheet name="eng" sheetId="1" r:id="rId1"/>
    <sheet name="Q-OV1" sheetId="2" r:id="rId2"/>
  </sheets>
  <externalReferences>
    <externalReference r:id="rId3"/>
    <externalReference r:id="rId4"/>
    <externalReference r:id="rId5"/>
  </externalReferences>
  <definedNames>
    <definedName name="_xlnm._FilterDatabase" localSheetId="0" hidden="1">eng!$C$7:$G$48</definedName>
    <definedName name="_xlnm._FilterDatabase" localSheetId="1" hidden="1">'Q-OV1'!$C$7:$E$42</definedName>
    <definedName name="_Toc404082824" localSheetId="1">'Q-OV1'!#REF!</definedName>
    <definedName name="_Toc404082825" localSheetId="1">'Q-OV1'!#REF!</definedName>
    <definedName name="aaa" localSheetId="1">#REF!</definedName>
    <definedName name="aaa">#REF!</definedName>
    <definedName name="Approach" localSheetId="1">[2]Parameters!$C$352:$C$354</definedName>
    <definedName name="Approach">[3]Parameters!$C$352:$C$354</definedName>
    <definedName name="Group" localSheetId="1">[2]Parameters!$C$317:$C$318</definedName>
    <definedName name="Group">[3]Parameters!$C$317:$C$318</definedName>
    <definedName name="NERACA_1" localSheetId="1">#REF!</definedName>
    <definedName name="NERACA_1">#REF!</definedName>
    <definedName name="OpRiskApproach" localSheetId="1">[2]Parameters!$C$346:$C$347</definedName>
    <definedName name="OpRiskApproach">[3]Parameters!$C$346:$C$347</definedName>
    <definedName name="opsi_lapor">#REF!</definedName>
    <definedName name="_xlnm.Print_Area" localSheetId="0">eng!$A$1:$G$48</definedName>
    <definedName name="_xlnm.Print_Area" localSheetId="1">'Q-OV1'!$A$1:$F$42</definedName>
    <definedName name="YesNo" localSheetId="1">[2]Parameters!$C$315:$C$316</definedName>
    <definedName name="YesNo">[3]Parameters!$C$315:$C$316</definedName>
  </definedNames>
  <calcPr calcId="191029" calcOnSave="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7" i="2" l="1"/>
  <c r="C37" i="2"/>
  <c r="E27" i="2"/>
  <c r="D27" i="2"/>
  <c r="C27" i="2"/>
  <c r="C17" i="2"/>
  <c r="E17" i="2" s="1"/>
  <c r="E14" i="2"/>
  <c r="D13" i="2"/>
  <c r="C13" i="2"/>
  <c r="D9" i="2"/>
  <c r="C9" i="2"/>
  <c r="E9" i="2" s="1"/>
  <c r="E8" i="2" s="1"/>
  <c r="D8" i="2"/>
  <c r="C8" i="2"/>
</calcChain>
</file>

<file path=xl/sharedStrings.xml><?xml version="1.0" encoding="utf-8"?>
<sst xmlns="http://schemas.openxmlformats.org/spreadsheetml/2006/main" count="226" uniqueCount="134">
  <si>
    <t>No.</t>
  </si>
  <si>
    <t>Description</t>
  </si>
  <si>
    <t>T</t>
  </si>
  <si>
    <t>T-1</t>
  </si>
  <si>
    <t>T-2</t>
  </si>
  <si>
    <t>T-3</t>
  </si>
  <si>
    <t>T-4</t>
  </si>
  <si>
    <t>Available Capital (Value)</t>
  </si>
  <si>
    <t>Common Equity Tier 1 (CET 1)</t>
  </si>
  <si>
    <t>1a</t>
  </si>
  <si>
    <t>Expected Credit Loss Model in accordance with PSAK 71 on a Full Basis</t>
  </si>
  <si>
    <t>N/A</t>
  </si>
  <si>
    <t>Core Capital (Tier 1)</t>
  </si>
  <si>
    <t>2a</t>
  </si>
  <si>
    <t>Tier 1 Capital with the Expected Credit Loss Model in accordance with PSAK 71 on a Full Basis</t>
  </si>
  <si>
    <t>Total Capital</t>
  </si>
  <si>
    <t>3a</t>
  </si>
  <si>
    <t>Total Capital with the Expected Credit Loss Model in accordance with PSAK 71 on a Full Basis</t>
  </si>
  <si>
    <t>Risk Weighted Asset (Value)</t>
  </si>
  <si>
    <t>Risk Weighted Asset (RWA)</t>
  </si>
  <si>
    <t>4a</t>
  </si>
  <si>
    <t>Risk Weighted Asset (RWA) (pre-floor)</t>
  </si>
  <si>
    <t xml:space="preserve">Based Risk Capital Ratio in percentage of RWA </t>
  </si>
  <si>
    <t>CET1 Ratio (%)</t>
  </si>
  <si>
    <t>5a</t>
  </si>
  <si>
    <t>CET1 Ratio (%) with the Expected Credit Loss Model in accordance with PSAK 71 on a Full Basis</t>
  </si>
  <si>
    <t>5b</t>
  </si>
  <si>
    <t>CET1 Ratio (pre-floor ratio) (%)</t>
  </si>
  <si>
    <t>Tier 1 Ratio (%)</t>
  </si>
  <si>
    <t>6a</t>
  </si>
  <si>
    <t>Tier 1 Ratio (%) with the Expected Credit Loss Model in accordance with PSAK 71 on a Full Basis</t>
  </si>
  <si>
    <t>CAR Ratio (%)</t>
  </si>
  <si>
    <t>7a</t>
  </si>
  <si>
    <t>Total Capital Ratio (%) with the Expected Credit Loss Model in accordance with PSAK 71 on a Full Basis</t>
  </si>
  <si>
    <t>7b</t>
  </si>
  <si>
    <t>CAR (pre - floor) (%)</t>
  </si>
  <si>
    <t xml:space="preserve">Additional CET1 that has function as buffer in percentage of RWA </t>
  </si>
  <si>
    <t>Capital conservation buffer (2.5% of ATMR) (%)</t>
  </si>
  <si>
    <t>Countercyclical Buffer (0 - 2.5% of ATMR) (%)</t>
  </si>
  <si>
    <t>Capital Surcharge for sistemyc Bank (1% - 2.5%) (%)</t>
  </si>
  <si>
    <t>Total CET1 as buffer (Row 8 + Row 9 + Row 10)</t>
  </si>
  <si>
    <t>CET1 Component Available after the Bank Meets the Capital Requirements (%)</t>
  </si>
  <si>
    <t>Leverage Ratio according to Basel III</t>
  </si>
  <si>
    <t>Total Exposure</t>
  </si>
  <si>
    <t xml:space="preserve">Leverage Ratio, include adjustment impact of temporary exemption on current account placement to Bank Indonesia in order to fulfill reserve requirement (if any) (%) </t>
  </si>
  <si>
    <t>14b</t>
  </si>
  <si>
    <t xml:space="preserve">Leverage Ratio, exclude adjustment impact of temporary exemption on current account placement to Bank Indonesia in order to fulfill reserve requirement (if any) (%) </t>
  </si>
  <si>
    <t>14c</t>
  </si>
  <si>
    <t xml:space="preserve">Leverage Ratio, include adjustment impact of temporary exemption on current account placement to Bank Indonesia in order to fulfill reserve requirement (if any), which already calculate average value of Securities Financing Transactions (SFT) gross carrying asset amount  (%) </t>
  </si>
  <si>
    <t>14d</t>
  </si>
  <si>
    <t>Leverage Ratio, exclude adjustment impact of temporary exemption on current account placement to Bank Indonesia in order to fulfill reserve requirement (if any), which already calculate average value of Securities Financing Transactions (SFT) gross carrying asset amount  (%)</t>
  </si>
  <si>
    <t>Liquidity Coverage Ratio (LCR)</t>
  </si>
  <si>
    <t>Total High Quality Liquid Asset (HQLA)</t>
  </si>
  <si>
    <t>Net cash outflow</t>
  </si>
  <si>
    <t>LCR (%)</t>
  </si>
  <si>
    <t>Net Stabil Funding Ratio (NSFR)</t>
  </si>
  <si>
    <t>Total Available Stable Funfing (ASF)</t>
  </si>
  <si>
    <t>Total Required Stable Funding (RSF)</t>
  </si>
  <si>
    <t>NSFR (%)</t>
  </si>
  <si>
    <t>Qualitative Analysis</t>
  </si>
  <si>
    <t xml:space="preserve">A. The increase in total capital is primarily attributed to profits generated during the year
B. The leverage ratio remains comfortably above the minimum threshold of 8.94%, highlighting effective risk management practices
C. LCR and NSFR in Q2-2026 still above the minimum regulatory limits, indicating sufficiency of the Bank's liquidity
D. Overall, these metrics suggest that the bank is in a strong financial position with sufficient capital and liquidity to navigate potential challenges in the market
</t>
  </si>
  <si>
    <r>
      <rPr>
        <b/>
        <sz val="12"/>
        <color rgb="FF000000"/>
        <rFont val="Bookman Old Style"/>
        <family val="1"/>
      </rPr>
      <t>Template OV1</t>
    </r>
    <r>
      <rPr>
        <sz val="12"/>
        <color rgb="FF000000"/>
        <rFont val="Bookman Old Style"/>
        <family val="1"/>
      </rPr>
      <t>: Ikhtisar atas ATMR</t>
    </r>
  </si>
  <si>
    <r>
      <rPr>
        <b/>
        <sz val="11"/>
        <color rgb="FF000000"/>
        <rFont val="Bookman Old Style"/>
        <family val="1"/>
      </rPr>
      <t>Analisa kualitatif:</t>
    </r>
    <r>
      <rPr>
        <sz val="11"/>
        <color rgb="FF000000"/>
        <rFont val="Bookman Old Style"/>
        <family val="1"/>
      </rPr>
      <t xml:space="preserve"> Bank diharapkan mengidentifikasi dan menjelaskan faktor-faktor yang menyebabkan perbedaan antara periode pelaporan T dan T–1 apabila perbedaan tersebut signifikan. Apabila persyaratan modal minimum pada kolom (c) tidak sesuai dengan 8% dari RWA pada kolom (a), bank harus memberikan penjelasan mengenai penyesuaian yang dilakukan. Jika Bank menggunakan </t>
    </r>
    <r>
      <rPr>
        <i/>
        <sz val="11"/>
        <color rgb="FF000000"/>
        <rFont val="Bookman Old Style"/>
        <family val="1"/>
      </rPr>
      <t>internal model method</t>
    </r>
    <r>
      <rPr>
        <sz val="11"/>
        <color rgb="FF000000"/>
        <rFont val="Bookman Old Style"/>
        <family val="1"/>
      </rPr>
      <t xml:space="preserve"> (IMM) untuk eksposur ekuitas berdasarkan </t>
    </r>
    <r>
      <rPr>
        <i/>
        <sz val="11"/>
        <color rgb="FF000000"/>
        <rFont val="Bookman Old Style"/>
        <family val="1"/>
      </rPr>
      <t>market-based approach</t>
    </r>
    <r>
      <rPr>
        <sz val="11"/>
        <color rgb="FF000000"/>
        <rFont val="Bookman Old Style"/>
        <family val="1"/>
      </rPr>
      <t>, Bank menyampaikan deskripsi tahunan mengenai karakteristik utama dari model internal yang digunakan.</t>
    </r>
  </si>
  <si>
    <t xml:space="preserve">Keterangan
</t>
  </si>
  <si>
    <t>ATMR</t>
  </si>
  <si>
    <t>Modal minimum</t>
  </si>
  <si>
    <t>Posisi Triwulanan Pelaporan (T) - September 2026</t>
  </si>
  <si>
    <t>Posisi Triwulanan Sebelumnya 
(T-1) - Juni 2026</t>
  </si>
  <si>
    <t>a</t>
  </si>
  <si>
    <t>b</t>
  </si>
  <si>
    <t>c = a * modal minimum sesuai profil risiko</t>
  </si>
  <si>
    <r>
      <t xml:space="preserve">Risiko Kredit (tidak termasuk </t>
    </r>
    <r>
      <rPr>
        <i/>
        <sz val="11"/>
        <rFont val="Bookman Old Style"/>
        <family val="1"/>
      </rPr>
      <t>Counterparty Credit Risk</t>
    </r>
    <r>
      <rPr>
        <sz val="11"/>
        <rFont val="Bookman Old Style"/>
        <family val="1"/>
      </rPr>
      <t>)</t>
    </r>
  </si>
  <si>
    <t>Credit Risk (excluding Counterparty Credit Risk)</t>
  </si>
  <si>
    <t>ATMR yang dihitung berdasarkan pendekatan standar</t>
  </si>
  <si>
    <t>RWA calculated under the standardized approach</t>
  </si>
  <si>
    <r>
      <t xml:space="preserve">ATMR yang dihitung berdasarkan pendekatan </t>
    </r>
    <r>
      <rPr>
        <i/>
        <sz val="11"/>
        <rFont val="Bookman Old Style"/>
        <family val="1"/>
      </rPr>
      <t>foundation internal ratings-based</t>
    </r>
    <r>
      <rPr>
        <sz val="11"/>
        <rFont val="Bookman Old Style"/>
        <family val="1"/>
      </rPr>
      <t xml:space="preserve"> (F- IRB) </t>
    </r>
  </si>
  <si>
    <t>RWA calculated based on the Foundation Internal Ratings-Based (F-IRB) approach</t>
  </si>
  <si>
    <r>
      <t xml:space="preserve">ATMR yang dihitung berdasarkan pendekatan </t>
    </r>
    <r>
      <rPr>
        <i/>
        <sz val="11"/>
        <rFont val="Bookman Old Style"/>
        <family val="1"/>
      </rPr>
      <t xml:space="preserve">supervisory slotting </t>
    </r>
  </si>
  <si>
    <t>RWA calculated under the supervisory slotting approach</t>
  </si>
  <si>
    <r>
      <t xml:space="preserve">ATMR yang dihitung berdasarkan pendekatan </t>
    </r>
    <r>
      <rPr>
        <i/>
        <sz val="11"/>
        <rFont val="Bookman Old Style"/>
        <family val="1"/>
      </rPr>
      <t>advanced internal ratings-based</t>
    </r>
    <r>
      <rPr>
        <sz val="11"/>
        <rFont val="Bookman Old Style"/>
        <family val="1"/>
      </rPr>
      <t xml:space="preserve"> (A-IRB)</t>
    </r>
  </si>
  <si>
    <t>RWA calculated under the advanced internal ratings-based (A-IRB) approach</t>
  </si>
  <si>
    <r>
      <t>Risiko Kredit akibat kegagalan pihak lawan (</t>
    </r>
    <r>
      <rPr>
        <i/>
        <sz val="11"/>
        <rFont val="Bookman Old Style"/>
        <family val="1"/>
      </rPr>
      <t>Counterparty credit risk</t>
    </r>
    <r>
      <rPr>
        <sz val="11"/>
        <rFont val="Bookman Old Style"/>
        <family val="1"/>
      </rPr>
      <t xml:space="preserve"> (CCR))</t>
    </r>
  </si>
  <si>
    <t>Credit Risk due to counterparty failure (Counterparty Credit Risk (CCR))</t>
  </si>
  <si>
    <r>
      <t>Risiko Kredit akibat kegagalan pihak lawan (</t>
    </r>
    <r>
      <rPr>
        <i/>
        <sz val="11"/>
        <rFont val="Bookman Old Style"/>
        <family val="1"/>
      </rPr>
      <t>Counterparty credit risk</t>
    </r>
    <r>
      <rPr>
        <sz val="11"/>
        <rFont val="Bookman Old Style"/>
        <family val="1"/>
      </rPr>
      <t xml:space="preserve"> (CCR)) yang dihitung berdasarkan pendekatan standar</t>
    </r>
  </si>
  <si>
    <t>Credit Risk due to counterparty failure (Counterparty Credit Risk (CCR)) calculated under the standardized approach</t>
  </si>
  <si>
    <r>
      <t>Risiko Kredit akibat kegagalan pihak lawan (</t>
    </r>
    <r>
      <rPr>
        <i/>
        <sz val="11"/>
        <rFont val="Bookman Old Style"/>
        <family val="1"/>
      </rPr>
      <t>Counterparty credit risk</t>
    </r>
    <r>
      <rPr>
        <sz val="11"/>
        <rFont val="Bookman Old Style"/>
        <family val="1"/>
      </rPr>
      <t xml:space="preserve"> (CCR)) yang dihitung berdasarkan metode internal model </t>
    </r>
  </si>
  <si>
    <t>Credit Risk due to counterparty failure (Counterparty Credit Risk (CCR)) calculated based on the internal model method</t>
  </si>
  <si>
    <r>
      <t>Risiko Kredit akibat kegagalan pihak lawan (</t>
    </r>
    <r>
      <rPr>
        <i/>
        <sz val="11"/>
        <rFont val="Bookman Old Style"/>
        <family val="1"/>
      </rPr>
      <t>Counterparty credit risk</t>
    </r>
    <r>
      <rPr>
        <sz val="11"/>
        <rFont val="Bookman Old Style"/>
        <family val="1"/>
      </rPr>
      <t xml:space="preserve"> (CCR)) yang dihitung berdasarkan metode lain</t>
    </r>
  </si>
  <si>
    <t>Credit Risk due to counterparty failure (Counterparty Credit Risk (CCR)) calculated based on other method</t>
  </si>
  <si>
    <r>
      <rPr>
        <i/>
        <sz val="11"/>
        <rFont val="Bookman Old Style"/>
        <family val="1"/>
      </rPr>
      <t>Credit Valuation Adjustment</t>
    </r>
    <r>
      <rPr>
        <sz val="11"/>
        <rFont val="Bookman Old Style"/>
        <family val="1"/>
      </rPr>
      <t xml:space="preserve"> (CVA)</t>
    </r>
  </si>
  <si>
    <t>Credit Valuation Adjustment (CVA)</t>
  </si>
  <si>
    <t>Equity positions under the simple risk weight approach and the internal model method during the five-year linear phase-in period</t>
  </si>
  <si>
    <r>
      <t xml:space="preserve">Investasi ekuitas dalam funds - pendekatan </t>
    </r>
    <r>
      <rPr>
        <i/>
        <sz val="11"/>
        <rFont val="Bookman Old Style"/>
        <family val="1"/>
      </rPr>
      <t xml:space="preserve">look-through </t>
    </r>
  </si>
  <si>
    <t>Equity investments in funds - look-through approach</t>
  </si>
  <si>
    <r>
      <t xml:space="preserve">Investasi ekuitas dalam </t>
    </r>
    <r>
      <rPr>
        <i/>
        <sz val="11"/>
        <rFont val="Bookman Old Style"/>
        <family val="1"/>
      </rPr>
      <t xml:space="preserve">funds </t>
    </r>
    <r>
      <rPr>
        <sz val="11"/>
        <rFont val="Bookman Old Style"/>
        <family val="1"/>
      </rPr>
      <t xml:space="preserve">- pendekatan berbasis mandat </t>
    </r>
  </si>
  <si>
    <t>Equity investment in funds - a mandate-based approach</t>
  </si>
  <si>
    <r>
      <t xml:space="preserve">Investasi ekuitas dalam </t>
    </r>
    <r>
      <rPr>
        <i/>
        <sz val="11"/>
        <rFont val="Bookman Old Style"/>
        <family val="1"/>
      </rPr>
      <t>funds</t>
    </r>
    <r>
      <rPr>
        <sz val="11"/>
        <rFont val="Bookman Old Style"/>
        <family val="1"/>
      </rPr>
      <t xml:space="preserve"> – pendekatan </t>
    </r>
    <r>
      <rPr>
        <i/>
        <sz val="11"/>
        <rFont val="Bookman Old Style"/>
        <family val="1"/>
      </rPr>
      <t>fall-back</t>
    </r>
    <r>
      <rPr>
        <sz val="11"/>
        <rFont val="Bookman Old Style"/>
        <family val="1"/>
      </rPr>
      <t xml:space="preserve"> </t>
    </r>
  </si>
  <si>
    <t>Equity investment in funds - a fall-back approach</t>
  </si>
  <si>
    <r>
      <t>Risiko kredit akibat kegagalan penyelesaian (</t>
    </r>
    <r>
      <rPr>
        <i/>
        <sz val="11"/>
        <rFont val="Bookman Old Style"/>
        <family val="1"/>
      </rPr>
      <t>settlement risk</t>
    </r>
    <r>
      <rPr>
        <sz val="11"/>
        <rFont val="Bookman Old Style"/>
        <family val="1"/>
      </rPr>
      <t>)</t>
    </r>
  </si>
  <si>
    <t>Credit Risk due to settlement failure (settlement risk)</t>
  </si>
  <si>
    <r>
      <t xml:space="preserve">Eksposur sekuritisasi pada </t>
    </r>
    <r>
      <rPr>
        <i/>
        <sz val="11"/>
        <rFont val="Bookman Old Style"/>
        <family val="1"/>
      </rPr>
      <t>banking book</t>
    </r>
  </si>
  <si>
    <t>Securitization exposure on the banking bookk</t>
  </si>
  <si>
    <r>
      <t xml:space="preserve">Pendekatan </t>
    </r>
    <r>
      <rPr>
        <i/>
        <sz val="11"/>
        <rFont val="Bookman Old Style"/>
        <family val="1"/>
      </rPr>
      <t>Rating</t>
    </r>
    <r>
      <rPr>
        <sz val="11"/>
        <rFont val="Bookman Old Style"/>
        <family val="1"/>
      </rPr>
      <t xml:space="preserve"> Internal (SEC IRBA)</t>
    </r>
  </si>
  <si>
    <t>The Internal Ratings-Based Approach (SEC-IRBA)</t>
  </si>
  <si>
    <r>
      <t xml:space="preserve">Pendekatan </t>
    </r>
    <r>
      <rPr>
        <i/>
        <sz val="11"/>
        <rFont val="Bookman Old Style"/>
        <family val="1"/>
      </rPr>
      <t>Rating</t>
    </r>
    <r>
      <rPr>
        <sz val="11"/>
        <rFont val="Bookman Old Style"/>
        <family val="1"/>
      </rPr>
      <t xml:space="preserve"> Eksternal (SEC-ERBA), termasuk pendekatan penilaian internal (IAA)</t>
    </r>
  </si>
  <si>
    <t xml:space="preserve">External-Ratings-Based Approach (SEC-ERBA), including Internal Assessment Approach (SEC-IAA) </t>
  </si>
  <si>
    <t>Pendekatan Standar</t>
  </si>
  <si>
    <t>Standardized approach</t>
  </si>
  <si>
    <t>Risiko pasar</t>
  </si>
  <si>
    <t>Market risk</t>
  </si>
  <si>
    <t>21a</t>
  </si>
  <si>
    <t>ATMR yang dihitung berdasarkan pendekatan standar yang disederhanakan</t>
  </si>
  <si>
    <t>RWA calculated under the simplified standardized approach</t>
  </si>
  <si>
    <t>ATMR yang dihitung berdasarkan pendekatan model internal (IMA)</t>
  </si>
  <si>
    <t>RWA calculated under the internal models approach (IMA)</t>
  </si>
  <si>
    <r>
      <rPr>
        <i/>
        <sz val="11"/>
        <rFont val="Bookman Old Style"/>
        <family val="1"/>
      </rPr>
      <t>Capital Charge</t>
    </r>
    <r>
      <rPr>
        <sz val="11"/>
        <rFont val="Bookman Old Style"/>
        <family val="1"/>
      </rPr>
      <t xml:space="preserve"> dalam hal adanya reklasifikasi antara </t>
    </r>
    <r>
      <rPr>
        <i/>
        <sz val="11"/>
        <rFont val="Bookman Old Style"/>
        <family val="1"/>
      </rPr>
      <t xml:space="preserve">trading book </t>
    </r>
    <r>
      <rPr>
        <sz val="11"/>
        <rFont val="Bookman Old Style"/>
        <family val="1"/>
      </rPr>
      <t xml:space="preserve">dengan </t>
    </r>
    <r>
      <rPr>
        <i/>
        <sz val="11"/>
        <rFont val="Bookman Old Style"/>
        <family val="1"/>
      </rPr>
      <t>banking book</t>
    </r>
  </si>
  <si>
    <t>Capital charge for trading book to banking book reclassification</t>
  </si>
  <si>
    <t>Risiko Operasional</t>
  </si>
  <si>
    <t>Operational risk</t>
  </si>
  <si>
    <t>Jumlah di bawah ambang batas pengurang modal (dikenakan bobot risiko 250%)</t>
  </si>
  <si>
    <t>Amounts below the threshold for deductions from capital (subject to a 250% risk weight)</t>
  </si>
  <si>
    <r>
      <t>Penerapan o</t>
    </r>
    <r>
      <rPr>
        <i/>
        <sz val="11"/>
        <rFont val="Bookman Old Style"/>
        <family val="1"/>
      </rPr>
      <t>utput flooor</t>
    </r>
  </si>
  <si>
    <t>Implementation of the output floor</t>
  </si>
  <si>
    <r>
      <rPr>
        <i/>
        <sz val="11"/>
        <rFont val="Bookman Old Style"/>
        <family val="1"/>
      </rPr>
      <t>Floor adjustment</t>
    </r>
    <r>
      <rPr>
        <sz val="11"/>
        <rFont val="Bookman Old Style"/>
        <family val="1"/>
      </rPr>
      <t xml:space="preserve"> (</t>
    </r>
    <r>
      <rPr>
        <i/>
        <sz val="11"/>
        <rFont val="Bookman Old Style"/>
        <family val="1"/>
      </rPr>
      <t>before application of transitional cap</t>
    </r>
    <r>
      <rPr>
        <sz val="11"/>
        <rFont val="Bookman Old Style"/>
        <family val="1"/>
      </rPr>
      <t>)</t>
    </r>
  </si>
  <si>
    <t>Floor adjustment (before application of transitional cap)</t>
  </si>
  <si>
    <r>
      <rPr>
        <i/>
        <sz val="11"/>
        <rFont val="Bookman Old Style"/>
        <family val="1"/>
      </rPr>
      <t>Floor adjustment</t>
    </r>
    <r>
      <rPr>
        <sz val="11"/>
        <rFont val="Bookman Old Style"/>
        <family val="1"/>
      </rPr>
      <t xml:space="preserve"> (</t>
    </r>
    <r>
      <rPr>
        <i/>
        <sz val="11"/>
        <rFont val="Bookman Old Style"/>
        <family val="1"/>
      </rPr>
      <t>after application of transitional cap</t>
    </r>
    <r>
      <rPr>
        <sz val="11"/>
        <rFont val="Bookman Old Style"/>
        <family val="1"/>
      </rPr>
      <t>)</t>
    </r>
  </si>
  <si>
    <t>Floor adjustment (after application of transitional cap)</t>
  </si>
  <si>
    <t>Total (1 + 6 + 10 + 11 + 12 + 13 + 14 + 15 + 16 + 20 + 23 + 24 + 25 + 28)</t>
  </si>
  <si>
    <t>Analisis Kualitatif</t>
  </si>
  <si>
    <t>Total ATMR bulan September 2026 menurun dibandingkan Juni 2026. Bank secara optimal telah meningkatkan penyaluran kredit dan kinerja aktiva produktifnya, dengan tetap memperhatikan kualitas portofolio kreditnya. Pada kolom modal minimum (kolom c) dikalikan dengan modal minimum sesuai profil risiko sebesar 9,85%.</t>
  </si>
  <si>
    <t>Total RWA (Risk-Weighted Assets) in September 2026 decreased compared to June 2026. The Bank has optimally increased total loan disbursement and earning assets, while keep maintaining on loan portfolio quality. The minimum capital column (column c) is multiplied by the minimum capital requirement based on the risk profile of 9.85%..</t>
  </si>
  <si>
    <t>Pedoman Pengisian</t>
  </si>
  <si>
    <r>
      <rPr>
        <sz val="11"/>
        <color rgb="FF000000"/>
        <rFont val="Bookman Old Style"/>
        <family val="1"/>
      </rPr>
      <t xml:space="preserve">Pedoman pengisian sesuai dengan template OV1 pada dokumen Pillar 3 </t>
    </r>
    <r>
      <rPr>
        <i/>
        <sz val="11"/>
        <color rgb="FF000000"/>
        <rFont val="Bookman Old Style"/>
        <family val="1"/>
      </rPr>
      <t>Disclosure Requirements</t>
    </r>
    <r>
      <rPr>
        <sz val="11"/>
        <color rgb="FF000000"/>
        <rFont val="Bookman Old Style"/>
        <family val="1"/>
      </rPr>
      <t xml:space="preserve"> yang dikeluarkan oleh </t>
    </r>
    <r>
      <rPr>
        <i/>
        <sz val="11"/>
        <color rgb="FF000000"/>
        <rFont val="Bookman Old Style"/>
        <family val="1"/>
      </rPr>
      <t>Basel Committee on Banking Supervision</t>
    </r>
    <r>
      <rPr>
        <sz val="11"/>
        <color rgb="FF000000"/>
        <rFont val="Bookman Old Style"/>
        <family val="1"/>
      </rPr>
      <t>.</t>
    </r>
  </si>
  <si>
    <t xml:space="preserve">Analisa Kuantitatif - Bank diharapkan untuk mengidentifikasi dan menjelaskan faktor-faktor yang menyebabkan perbedaan ATMR signifikan antara periode pelaporan T dan T–1. Apabila persyaratan modal minimum pada kolom (c) tidak sesuai dengan 8% dari RWA pada kolom (a), maka Bank menjelaskan penyesuaian yang dilakukan.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</si>
</sst>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409]d\-mmm\-yy;@"/>
    <numFmt numFmtId="165" formatCode="_(* #,##0_);_(* \(#,##0\);_(* &quot;-&quot;??_);_(@_)"/>
  </numFmts>
  <fonts count="20"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sz val="12"/>
      <name val="Calibri"/>
      <family val="2"/>
      <scheme val="minor"/>
    </font>
    <font>
      <sz val="11"/>
      <color theme="1"/>
      <name val="Segoe UI"/>
      <family val="2"/>
    </font>
    <font>
      <sz val="11"/>
      <name val="Calibri"/>
      <family val="2"/>
      <scheme val="minor"/>
    </font>
    <font>
      <sz val="12"/>
      <color rgb="FF000000"/>
      <name val="Bookman Old Style"/>
      <family val="1"/>
    </font>
    <font>
      <b/>
      <sz val="12"/>
      <color rgb="FF000000"/>
      <name val="Bookman Old Style"/>
      <family val="1"/>
    </font>
    <font>
      <sz val="12"/>
      <name val="Bookman Old Style"/>
      <family val="1"/>
    </font>
    <font>
      <b/>
      <sz val="11"/>
      <color rgb="FF000000"/>
      <name val="Bookman Old Style"/>
      <family val="1"/>
    </font>
    <font>
      <sz val="11"/>
      <color rgb="FF000000"/>
      <name val="Bookman Old Style"/>
      <family val="1"/>
    </font>
    <font>
      <i/>
      <sz val="11"/>
      <color rgb="FF000000"/>
      <name val="Bookman Old Style"/>
      <family val="1"/>
    </font>
    <font>
      <b/>
      <sz val="11"/>
      <name val="Bookman Old Style"/>
      <family val="1"/>
    </font>
    <font>
      <sz val="11"/>
      <name val="Bookman Old Style"/>
      <family val="1"/>
    </font>
    <font>
      <i/>
      <sz val="11"/>
      <name val="Bookman Old Style"/>
      <family val="1"/>
    </font>
    <font>
      <b/>
      <sz val="12"/>
      <name val="Bookman Old Style"/>
      <family val="1"/>
    </font>
    <font>
      <i/>
      <sz val="12"/>
      <name val="Bookman Old Style"/>
      <family val="1"/>
    </font>
    <font>
      <strike/>
      <sz val="11"/>
      <name val="Bookman Old Style"/>
      <family val="1"/>
    </font>
  </fonts>
  <fills count="8">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rgb="FFD9D9D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6" fillId="0" borderId="0"/>
    <xf numFmtId="0" fontId="6" fillId="0" borderId="0"/>
  </cellStyleXfs>
  <cellXfs count="62">
    <xf numFmtId="0" fontId="0" fillId="0" borderId="0" xfId="0"/>
    <xf numFmtId="0" fontId="5" fillId="2" borderId="0" xfId="3" applyFont="1" applyFill="1" applyAlignment="1">
      <alignment horizontal="center"/>
    </xf>
    <xf numFmtId="0" fontId="5" fillId="2" borderId="0" xfId="3" applyFont="1" applyFill="1"/>
    <xf numFmtId="0" fontId="2" fillId="3" borderId="1" xfId="0" applyFont="1" applyFill="1" applyBorder="1" applyAlignment="1">
      <alignment horizontal="center" vertical="center"/>
    </xf>
    <xf numFmtId="0" fontId="2" fillId="3" borderId="1" xfId="0" applyFont="1" applyFill="1" applyBorder="1" applyAlignment="1">
      <alignment horizontal="center"/>
    </xf>
    <xf numFmtId="164" fontId="2" fillId="3" borderId="1" xfId="0" applyNumberFormat="1" applyFont="1" applyFill="1" applyBorder="1" applyAlignment="1">
      <alignment horizontal="center"/>
    </xf>
    <xf numFmtId="16" fontId="0" fillId="0" borderId="0" xfId="0" applyNumberFormat="1"/>
    <xf numFmtId="0" fontId="0" fillId="4" borderId="1" xfId="0" applyFill="1" applyBorder="1" applyAlignment="1">
      <alignment horizontal="center" vertical="top" wrapText="1"/>
    </xf>
    <xf numFmtId="0" fontId="3" fillId="4" borderId="1" xfId="0" applyFont="1" applyFill="1" applyBorder="1" applyAlignment="1">
      <alignment vertical="top" wrapText="1"/>
    </xf>
    <xf numFmtId="0" fontId="0" fillId="4" borderId="1" xfId="0" applyFill="1" applyBorder="1" applyAlignment="1">
      <alignment vertical="top" wrapText="1"/>
    </xf>
    <xf numFmtId="0" fontId="0" fillId="0" borderId="1" xfId="0" applyBorder="1" applyAlignment="1">
      <alignment horizontal="center" vertical="top" wrapText="1"/>
    </xf>
    <xf numFmtId="0" fontId="0" fillId="0" borderId="1" xfId="0" applyBorder="1" applyAlignment="1">
      <alignment vertical="top" wrapText="1"/>
    </xf>
    <xf numFmtId="165" fontId="0" fillId="0" borderId="1" xfId="1" applyNumberFormat="1" applyFont="1" applyFill="1" applyBorder="1" applyAlignment="1">
      <alignment vertical="top" wrapText="1"/>
    </xf>
    <xf numFmtId="0" fontId="7" fillId="0" borderId="1" xfId="4" applyFont="1" applyBorder="1" applyAlignment="1">
      <alignment horizontal="right"/>
    </xf>
    <xf numFmtId="165" fontId="0" fillId="4" borderId="1" xfId="1" applyNumberFormat="1" applyFont="1" applyFill="1" applyBorder="1" applyAlignment="1">
      <alignment vertical="top" wrapText="1"/>
    </xf>
    <xf numFmtId="10" fontId="0" fillId="0" borderId="1" xfId="2" applyNumberFormat="1" applyFont="1" applyFill="1" applyBorder="1" applyAlignment="1">
      <alignment vertical="top" wrapText="1"/>
    </xf>
    <xf numFmtId="9" fontId="0" fillId="4" borderId="1" xfId="2" applyFont="1" applyFill="1" applyBorder="1" applyAlignment="1">
      <alignment vertical="top" wrapText="1"/>
    </xf>
    <xf numFmtId="0" fontId="0" fillId="0" borderId="1" xfId="0" applyFill="1" applyBorder="1" applyAlignment="1">
      <alignment vertical="top" wrapText="1"/>
    </xf>
    <xf numFmtId="0" fontId="3" fillId="5" borderId="2" xfId="0" applyFont="1" applyFill="1" applyBorder="1" applyAlignment="1">
      <alignment horizontal="center" vertical="top" wrapText="1"/>
    </xf>
    <xf numFmtId="0" fontId="3" fillId="5" borderId="3" xfId="0" applyFont="1" applyFill="1" applyBorder="1" applyAlignment="1">
      <alignment horizontal="center" vertical="top" wrapText="1"/>
    </xf>
    <xf numFmtId="0" fontId="3" fillId="5" borderId="4" xfId="0" applyFont="1" applyFill="1" applyBorder="1" applyAlignment="1">
      <alignment horizontal="center" vertical="top" wrapText="1"/>
    </xf>
    <xf numFmtId="0" fontId="7" fillId="0" borderId="2" xfId="0" applyFont="1" applyBorder="1" applyAlignment="1">
      <alignment horizontal="left" vertical="center" wrapText="1"/>
    </xf>
    <xf numFmtId="0" fontId="7" fillId="0" borderId="3" xfId="0" applyFont="1" applyBorder="1" applyAlignment="1">
      <alignment horizontal="left" vertical="center"/>
    </xf>
    <xf numFmtId="0" fontId="7" fillId="0" borderId="4" xfId="0" applyFont="1" applyBorder="1" applyAlignment="1">
      <alignment horizontal="left" vertical="center"/>
    </xf>
    <xf numFmtId="0" fontId="0" fillId="0" borderId="0" xfId="0" applyAlignment="1">
      <alignment vertical="center"/>
    </xf>
    <xf numFmtId="0" fontId="0" fillId="0" borderId="0" xfId="0" applyAlignment="1">
      <alignment horizontal="center"/>
    </xf>
    <xf numFmtId="0" fontId="0" fillId="0" borderId="0" xfId="0" applyAlignment="1">
      <alignment wrapText="1"/>
    </xf>
    <xf numFmtId="0" fontId="8" fillId="0" borderId="0" xfId="5" applyFont="1" applyAlignment="1">
      <alignment vertical="center"/>
    </xf>
    <xf numFmtId="0" fontId="10" fillId="0" borderId="0" xfId="5" applyFont="1"/>
    <xf numFmtId="0" fontId="10" fillId="0" borderId="0" xfId="5" applyFont="1" applyBorder="1" applyAlignment="1">
      <alignment wrapText="1"/>
    </xf>
    <xf numFmtId="0" fontId="11" fillId="0" borderId="5" xfId="5" applyFont="1" applyBorder="1" applyAlignment="1">
      <alignment horizontal="left" vertical="center" wrapText="1"/>
    </xf>
    <xf numFmtId="0" fontId="14" fillId="0" borderId="5" xfId="5" applyFont="1" applyBorder="1" applyAlignment="1">
      <alignment horizontal="left" vertical="center" wrapText="1"/>
    </xf>
    <xf numFmtId="0" fontId="15" fillId="0" borderId="0" xfId="5" applyFont="1" applyBorder="1" applyAlignment="1">
      <alignment wrapText="1"/>
    </xf>
    <xf numFmtId="0" fontId="15" fillId="0" borderId="0" xfId="5" applyFont="1"/>
    <xf numFmtId="0" fontId="14" fillId="6" borderId="1" xfId="5" applyFont="1" applyFill="1" applyBorder="1" applyAlignment="1">
      <alignment horizontal="center" vertical="center" wrapText="1"/>
    </xf>
    <xf numFmtId="0" fontId="14" fillId="6" borderId="1" xfId="5" applyFont="1" applyFill="1" applyBorder="1" applyAlignment="1">
      <alignment horizontal="center" vertical="center"/>
    </xf>
    <xf numFmtId="0" fontId="14" fillId="6" borderId="1" xfId="5" applyFont="1" applyFill="1" applyBorder="1" applyAlignment="1">
      <alignment horizontal="center" vertical="center" wrapText="1"/>
    </xf>
    <xf numFmtId="0" fontId="15" fillId="0" borderId="1" xfId="5" applyFont="1" applyBorder="1" applyAlignment="1">
      <alignment horizontal="center" vertical="top" wrapText="1"/>
    </xf>
    <xf numFmtId="0" fontId="15" fillId="0" borderId="1" xfId="5" applyFont="1" applyBorder="1" applyAlignment="1">
      <alignment vertical="top" wrapText="1"/>
    </xf>
    <xf numFmtId="165" fontId="15" fillId="0" borderId="1" xfId="1" applyNumberFormat="1" applyFont="1" applyFill="1" applyBorder="1" applyAlignment="1">
      <alignment horizontal="right" vertical="top" wrapText="1"/>
    </xf>
    <xf numFmtId="0" fontId="16" fillId="0" borderId="1" xfId="5" applyFont="1" applyBorder="1" applyAlignment="1">
      <alignment vertical="top" wrapText="1"/>
    </xf>
    <xf numFmtId="0" fontId="15" fillId="0" borderId="1" xfId="5" applyFont="1" applyBorder="1" applyAlignment="1">
      <alignment horizontal="left" vertical="top" wrapText="1"/>
    </xf>
    <xf numFmtId="0" fontId="16" fillId="0" borderId="1" xfId="5" applyFont="1" applyBorder="1" applyAlignment="1">
      <alignment horizontal="left" vertical="top" wrapText="1"/>
    </xf>
    <xf numFmtId="0" fontId="15" fillId="0" borderId="1" xfId="5" applyFont="1" applyFill="1" applyBorder="1" applyAlignment="1">
      <alignment horizontal="right" vertical="top" wrapText="1"/>
    </xf>
    <xf numFmtId="43" fontId="15" fillId="0" borderId="1" xfId="1" applyFont="1" applyFill="1" applyBorder="1" applyAlignment="1">
      <alignment horizontal="right" vertical="top" wrapText="1"/>
    </xf>
    <xf numFmtId="0" fontId="15" fillId="0" borderId="0" xfId="5" applyFont="1" applyAlignment="1">
      <alignment horizontal="left" indent="1"/>
    </xf>
    <xf numFmtId="165" fontId="15" fillId="0" borderId="1" xfId="5" applyNumberFormat="1" applyFont="1" applyFill="1" applyBorder="1" applyAlignment="1">
      <alignment horizontal="right" vertical="top" wrapText="1"/>
    </xf>
    <xf numFmtId="3" fontId="15" fillId="0" borderId="1" xfId="5" applyNumberFormat="1" applyFont="1" applyFill="1" applyBorder="1" applyAlignment="1">
      <alignment horizontal="right" vertical="top" wrapText="1"/>
    </xf>
    <xf numFmtId="0" fontId="15" fillId="0" borderId="1" xfId="5" applyFont="1" applyBorder="1"/>
    <xf numFmtId="0" fontId="15" fillId="0" borderId="1" xfId="5" applyFont="1" applyBorder="1" applyAlignment="1">
      <alignment wrapText="1"/>
    </xf>
    <xf numFmtId="0" fontId="17" fillId="7" borderId="6" xfId="0" applyFont="1" applyFill="1" applyBorder="1" applyAlignment="1">
      <alignment horizontal="center" vertical="top" wrapText="1"/>
    </xf>
    <xf numFmtId="0" fontId="17" fillId="7" borderId="7" xfId="0" applyFont="1" applyFill="1" applyBorder="1" applyAlignment="1">
      <alignment horizontal="center" vertical="top" wrapText="1"/>
    </xf>
    <xf numFmtId="0" fontId="10" fillId="0" borderId="8" xfId="0" applyFont="1" applyBorder="1" applyAlignment="1">
      <alignment horizontal="left" vertical="top" wrapText="1"/>
    </xf>
    <xf numFmtId="0" fontId="10" fillId="0" borderId="0" xfId="0" applyFont="1" applyBorder="1" applyAlignment="1">
      <alignment horizontal="left" vertical="top" wrapText="1"/>
    </xf>
    <xf numFmtId="0" fontId="10" fillId="0" borderId="9" xfId="0" applyFont="1" applyBorder="1" applyAlignment="1">
      <alignment horizontal="left" vertical="top" wrapText="1"/>
    </xf>
    <xf numFmtId="0" fontId="17" fillId="7" borderId="10" xfId="0" applyFont="1" applyFill="1" applyBorder="1" applyAlignment="1">
      <alignment horizontal="center" vertical="top" wrapText="1"/>
    </xf>
    <xf numFmtId="0" fontId="18" fillId="0" borderId="11" xfId="0" applyFont="1" applyBorder="1" applyAlignment="1">
      <alignment horizontal="left" vertical="top" wrapText="1"/>
    </xf>
    <xf numFmtId="0" fontId="10" fillId="0" borderId="12" xfId="0" applyFont="1" applyBorder="1" applyAlignment="1">
      <alignment horizontal="left" vertical="top" wrapText="1"/>
    </xf>
    <xf numFmtId="0" fontId="10" fillId="0" borderId="13" xfId="0" applyFont="1" applyBorder="1" applyAlignment="1">
      <alignment horizontal="left" vertical="top" wrapText="1"/>
    </xf>
    <xf numFmtId="0" fontId="15" fillId="0" borderId="0" xfId="5" applyFont="1" applyAlignment="1">
      <alignment horizontal="left" vertical="top"/>
    </xf>
    <xf numFmtId="0" fontId="12" fillId="0" borderId="0" xfId="5" applyFont="1" applyAlignment="1">
      <alignment wrapText="1"/>
    </xf>
    <xf numFmtId="0" fontId="19" fillId="0" borderId="0" xfId="5" applyFont="1" applyAlignment="1">
      <alignment wrapText="1"/>
    </xf>
  </cellXfs>
  <cellStyles count="6">
    <cellStyle name="Comma" xfId="1" builtinId="3"/>
    <cellStyle name="Normal" xfId="0" builtinId="0"/>
    <cellStyle name="Normal 2 2" xfId="3" xr:uid="{B3680299-33ED-4584-991C-B8070B9ED8B4}"/>
    <cellStyle name="Normal 3" xfId="4" xr:uid="{52C310B2-8822-472E-A10D-90BD107E6400}"/>
    <cellStyle name="Normal 3 9" xfId="5" xr:uid="{E5EB1557-287B-4AEF-8F64-706883FBB30F}"/>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10" Type="http://schemas.openxmlformats.org/officeDocument/2006/relationships/customXml" Target="../customXml/item1.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669152</xdr:colOff>
      <xdr:row>0</xdr:row>
      <xdr:rowOff>583506</xdr:rowOff>
    </xdr:from>
    <xdr:to>
      <xdr:col>3</xdr:col>
      <xdr:colOff>2476501</xdr:colOff>
      <xdr:row>0</xdr:row>
      <xdr:rowOff>806823</xdr:rowOff>
    </xdr:to>
    <xdr:sp macro="" textlink="">
      <xdr:nvSpPr>
        <xdr:cNvPr id="2" name="TextBox 1">
          <a:extLst>
            <a:ext uri="{FF2B5EF4-FFF2-40B4-BE49-F238E27FC236}">
              <a16:creationId xmlns:a16="http://schemas.microsoft.com/office/drawing/2014/main" id="{BFB31116-B915-4BF6-9C5A-FD74F337F8B8}"/>
            </a:ext>
          </a:extLst>
        </xdr:cNvPr>
        <xdr:cNvSpPr txBox="1"/>
      </xdr:nvSpPr>
      <xdr:spPr>
        <a:xfrm>
          <a:off x="7313792" y="194886"/>
          <a:ext cx="336689" cy="233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400" b="1">
              <a:latin typeface="+mn-lt"/>
              <a:cs typeface="Times New Roman" pitchFamily="18" charset="0"/>
            </a:rPr>
            <a:t>www.ctbcbank.co.id</a:t>
          </a:r>
        </a:p>
      </xdr:txBody>
    </xdr:sp>
    <xdr:clientData/>
  </xdr:twoCellAnchor>
  <xdr:twoCellAnchor editAs="oneCell">
    <xdr:from>
      <xdr:col>0</xdr:col>
      <xdr:colOff>233083</xdr:colOff>
      <xdr:row>0</xdr:row>
      <xdr:rowOff>26894</xdr:rowOff>
    </xdr:from>
    <xdr:to>
      <xdr:col>1</xdr:col>
      <xdr:colOff>1795631</xdr:colOff>
      <xdr:row>4</xdr:row>
      <xdr:rowOff>69028</xdr:rowOff>
    </xdr:to>
    <xdr:pic>
      <xdr:nvPicPr>
        <xdr:cNvPr id="3" name="Picture 2">
          <a:extLst>
            <a:ext uri="{FF2B5EF4-FFF2-40B4-BE49-F238E27FC236}">
              <a16:creationId xmlns:a16="http://schemas.microsoft.com/office/drawing/2014/main" id="{F32D7B5A-260F-4C26-94F3-8D730D55EF2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3083" y="26894"/>
          <a:ext cx="1951168" cy="78889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KeyMetrics__OV1_Sep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oneojk-my.sharepoint.com/C:/2009/SE%20Risiko%20Kredit/Impact%20Study/Mandiri_2009_0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E:/D:/C:/2009/SE%20Risiko%20Kredit/Impact%20Study/Mandiri_2009_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
      <sheetName val="eng"/>
      <sheetName val="Q-OV1"/>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Results"/>
      <sheetName val="Checks"/>
      <sheetName val="Parameters"/>
      <sheetName val="Related entities"/>
      <sheetName val="Current"/>
      <sheetName val="Current Securitisation"/>
      <sheetName val="Standardised"/>
      <sheetName val="Standardised Securitisation"/>
      <sheetName val="Operational risk"/>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Results"/>
      <sheetName val="Checks"/>
      <sheetName val="Parameters"/>
      <sheetName val="Related entities"/>
      <sheetName val="Current"/>
      <sheetName val="Current Securitisation"/>
      <sheetName val="Standardised"/>
      <sheetName val="Standardised Securitisation"/>
      <sheetName val="Operational risk"/>
    </sheetNames>
    <sheetDataSet>
      <sheetData sheetId="0" refreshError="1"/>
      <sheetData sheetId="1" refreshError="1"/>
      <sheetData sheetId="2" refreshError="1"/>
      <sheetData sheetId="3" refreshError="1">
        <row r="315">
          <cell r="C315" t="str">
            <v>Yes</v>
          </cell>
        </row>
        <row r="316">
          <cell r="C316" t="str">
            <v>No</v>
          </cell>
        </row>
        <row r="317">
          <cell r="C317">
            <v>1</v>
          </cell>
        </row>
        <row r="318">
          <cell r="C318">
            <v>2</v>
          </cell>
        </row>
        <row r="346">
          <cell r="C346" t="str">
            <v>Standardised Approach</v>
          </cell>
        </row>
        <row r="347">
          <cell r="C347" t="str">
            <v>Alternative Standardised Approach</v>
          </cell>
        </row>
        <row r="352">
          <cell r="C352" t="str">
            <v>RSA</v>
          </cell>
        </row>
        <row r="353">
          <cell r="C353" t="str">
            <v>FIRB</v>
          </cell>
        </row>
        <row r="354">
          <cell r="C354" t="str">
            <v>AIRB</v>
          </cell>
        </row>
      </sheetData>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5F1BA-D535-410B-B1AB-3CB299686291}">
  <sheetPr>
    <pageSetUpPr fitToPage="1"/>
  </sheetPr>
  <dimension ref="A1:H48"/>
  <sheetViews>
    <sheetView tabSelected="1" view="pageBreakPreview" topLeftCell="A10" zoomScale="85" zoomScaleNormal="70" zoomScaleSheetLayoutView="85" workbookViewId="0">
      <selection activeCell="J12" sqref="J12"/>
    </sheetView>
  </sheetViews>
  <sheetFormatPr defaultRowHeight="14.4" x14ac:dyDescent="0.3"/>
  <cols>
    <col min="1" max="1" width="5.6640625" style="25" customWidth="1"/>
    <col min="2" max="2" width="76.5546875" style="26" customWidth="1"/>
    <col min="3" max="7" width="14.6640625" customWidth="1"/>
  </cols>
  <sheetData>
    <row r="1" spans="1:8" ht="15.6" x14ac:dyDescent="0.3">
      <c r="A1" s="1"/>
      <c r="B1" s="2"/>
      <c r="C1" s="2"/>
      <c r="D1" s="2"/>
    </row>
    <row r="6" spans="1:8" x14ac:dyDescent="0.3">
      <c r="A6" s="3" t="s">
        <v>0</v>
      </c>
      <c r="B6" s="3" t="s">
        <v>1</v>
      </c>
      <c r="C6" s="4" t="s">
        <v>2</v>
      </c>
      <c r="D6" s="4" t="s">
        <v>3</v>
      </c>
      <c r="E6" s="4" t="s">
        <v>4</v>
      </c>
      <c r="F6" s="4" t="s">
        <v>5</v>
      </c>
      <c r="G6" s="4" t="s">
        <v>6</v>
      </c>
    </row>
    <row r="7" spans="1:8" x14ac:dyDescent="0.3">
      <c r="A7" s="3"/>
      <c r="B7" s="3"/>
      <c r="C7" s="5">
        <v>46295</v>
      </c>
      <c r="D7" s="5">
        <v>46203</v>
      </c>
      <c r="E7" s="5">
        <v>46112</v>
      </c>
      <c r="F7" s="5">
        <v>46022</v>
      </c>
      <c r="G7" s="5">
        <v>45930</v>
      </c>
      <c r="H7" s="6"/>
    </row>
    <row r="8" spans="1:8" x14ac:dyDescent="0.3">
      <c r="A8" s="7"/>
      <c r="B8" s="8" t="s">
        <v>7</v>
      </c>
      <c r="C8" s="9"/>
      <c r="D8" s="9"/>
      <c r="E8" s="9"/>
      <c r="F8" s="9"/>
      <c r="G8" s="9"/>
    </row>
    <row r="9" spans="1:8" x14ac:dyDescent="0.3">
      <c r="A9" s="10">
        <v>1</v>
      </c>
      <c r="B9" s="11" t="s">
        <v>8</v>
      </c>
      <c r="C9" s="12">
        <v>3408578</v>
      </c>
      <c r="D9" s="12">
        <v>3343345</v>
      </c>
      <c r="E9" s="12">
        <v>3366235</v>
      </c>
      <c r="F9" s="12">
        <v>3428180</v>
      </c>
      <c r="G9" s="12">
        <v>3370068</v>
      </c>
    </row>
    <row r="10" spans="1:8" x14ac:dyDescent="0.3">
      <c r="A10" s="10" t="s">
        <v>9</v>
      </c>
      <c r="B10" s="11" t="s">
        <v>10</v>
      </c>
      <c r="C10" s="13" t="s">
        <v>11</v>
      </c>
      <c r="D10" s="13" t="s">
        <v>11</v>
      </c>
      <c r="E10" s="13" t="s">
        <v>11</v>
      </c>
      <c r="F10" s="13" t="s">
        <v>11</v>
      </c>
      <c r="G10" s="13" t="s">
        <v>11</v>
      </c>
    </row>
    <row r="11" spans="1:8" x14ac:dyDescent="0.3">
      <c r="A11" s="10">
        <v>2</v>
      </c>
      <c r="B11" s="11" t="s">
        <v>12</v>
      </c>
      <c r="C11" s="12">
        <v>3944828</v>
      </c>
      <c r="D11" s="12">
        <v>3879745</v>
      </c>
      <c r="E11" s="12">
        <v>3876070</v>
      </c>
      <c r="F11" s="12">
        <v>3928430</v>
      </c>
      <c r="G11" s="12">
        <v>3870018</v>
      </c>
    </row>
    <row r="12" spans="1:8" ht="28.8" x14ac:dyDescent="0.3">
      <c r="A12" s="10" t="s">
        <v>13</v>
      </c>
      <c r="B12" s="11" t="s">
        <v>14</v>
      </c>
      <c r="C12" s="13" t="s">
        <v>11</v>
      </c>
      <c r="D12" s="13" t="s">
        <v>11</v>
      </c>
      <c r="E12" s="13" t="s">
        <v>11</v>
      </c>
      <c r="F12" s="13" t="s">
        <v>11</v>
      </c>
      <c r="G12" s="13" t="s">
        <v>11</v>
      </c>
    </row>
    <row r="13" spans="1:8" x14ac:dyDescent="0.3">
      <c r="A13" s="10">
        <v>3</v>
      </c>
      <c r="B13" s="11" t="s">
        <v>15</v>
      </c>
      <c r="C13" s="12">
        <v>4132171</v>
      </c>
      <c r="D13" s="12">
        <v>4072109</v>
      </c>
      <c r="E13" s="12">
        <v>4052583</v>
      </c>
      <c r="F13" s="12">
        <v>4099788</v>
      </c>
      <c r="G13" s="12">
        <v>4031785</v>
      </c>
    </row>
    <row r="14" spans="1:8" ht="28.8" x14ac:dyDescent="0.3">
      <c r="A14" s="10" t="s">
        <v>16</v>
      </c>
      <c r="B14" s="11" t="s">
        <v>17</v>
      </c>
      <c r="C14" s="13" t="s">
        <v>11</v>
      </c>
      <c r="D14" s="13" t="s">
        <v>11</v>
      </c>
      <c r="E14" s="13" t="s">
        <v>11</v>
      </c>
      <c r="F14" s="13" t="s">
        <v>11</v>
      </c>
      <c r="G14" s="13" t="s">
        <v>11</v>
      </c>
    </row>
    <row r="15" spans="1:8" x14ac:dyDescent="0.3">
      <c r="A15" s="7"/>
      <c r="B15" s="8" t="s">
        <v>18</v>
      </c>
      <c r="C15" s="14"/>
      <c r="D15" s="14"/>
      <c r="E15" s="14"/>
      <c r="F15" s="14"/>
      <c r="G15" s="14"/>
    </row>
    <row r="16" spans="1:8" x14ac:dyDescent="0.3">
      <c r="A16" s="10">
        <v>4</v>
      </c>
      <c r="B16" s="11" t="s">
        <v>19</v>
      </c>
      <c r="C16" s="12">
        <v>16346070</v>
      </c>
      <c r="D16" s="12">
        <v>16777444</v>
      </c>
      <c r="E16" s="12">
        <v>15382592.970000001</v>
      </c>
      <c r="F16" s="12">
        <v>15184142.600000001</v>
      </c>
      <c r="G16" s="12">
        <v>14708611.700000001</v>
      </c>
    </row>
    <row r="17" spans="1:7" x14ac:dyDescent="0.3">
      <c r="A17" s="10" t="s">
        <v>20</v>
      </c>
      <c r="B17" s="11" t="s">
        <v>21</v>
      </c>
      <c r="C17" s="13" t="s">
        <v>11</v>
      </c>
      <c r="D17" s="13" t="s">
        <v>11</v>
      </c>
      <c r="E17" s="13" t="s">
        <v>11</v>
      </c>
      <c r="F17" s="13" t="s">
        <v>11</v>
      </c>
      <c r="G17" s="13" t="s">
        <v>11</v>
      </c>
    </row>
    <row r="18" spans="1:7" x14ac:dyDescent="0.3">
      <c r="A18" s="7"/>
      <c r="B18" s="8" t="s">
        <v>22</v>
      </c>
      <c r="C18" s="9"/>
      <c r="D18" s="9"/>
      <c r="E18" s="9"/>
      <c r="F18" s="9"/>
      <c r="G18" s="9"/>
    </row>
    <row r="19" spans="1:7" x14ac:dyDescent="0.3">
      <c r="A19" s="10">
        <v>5</v>
      </c>
      <c r="B19" s="11" t="s">
        <v>23</v>
      </c>
      <c r="C19" s="15">
        <v>0.20852584137960989</v>
      </c>
      <c r="D19" s="15">
        <v>0.19927618295134825</v>
      </c>
      <c r="E19" s="15">
        <v>0.21883404225575109</v>
      </c>
      <c r="F19" s="15">
        <v>0.22577369630340535</v>
      </c>
      <c r="G19" s="15">
        <v>0.22912209994638719</v>
      </c>
    </row>
    <row r="20" spans="1:7" ht="28.8" x14ac:dyDescent="0.3">
      <c r="A20" s="10" t="s">
        <v>24</v>
      </c>
      <c r="B20" s="11" t="s">
        <v>25</v>
      </c>
      <c r="C20" s="13" t="s">
        <v>11</v>
      </c>
      <c r="D20" s="13" t="s">
        <v>11</v>
      </c>
      <c r="E20" s="13" t="s">
        <v>11</v>
      </c>
      <c r="F20" s="13" t="s">
        <v>11</v>
      </c>
      <c r="G20" s="13" t="s">
        <v>11</v>
      </c>
    </row>
    <row r="21" spans="1:7" x14ac:dyDescent="0.3">
      <c r="A21" s="10" t="s">
        <v>26</v>
      </c>
      <c r="B21" s="11" t="s">
        <v>27</v>
      </c>
      <c r="C21" s="13"/>
      <c r="D21" s="13"/>
      <c r="E21" s="13"/>
      <c r="F21" s="13"/>
      <c r="G21" s="13"/>
    </row>
    <row r="22" spans="1:7" x14ac:dyDescent="0.3">
      <c r="A22" s="10">
        <v>6</v>
      </c>
      <c r="B22" s="11" t="s">
        <v>28</v>
      </c>
      <c r="C22" s="15">
        <v>0.24133189200829314</v>
      </c>
      <c r="D22" s="15">
        <v>0.23124767992073167</v>
      </c>
      <c r="E22" s="15">
        <v>0.25197767421652056</v>
      </c>
      <c r="F22" s="15">
        <v>0.25871925096383114</v>
      </c>
      <c r="G22" s="15">
        <v>0.2631123914978325</v>
      </c>
    </row>
    <row r="23" spans="1:7" ht="28.8" x14ac:dyDescent="0.3">
      <c r="A23" s="10" t="s">
        <v>29</v>
      </c>
      <c r="B23" s="11" t="s">
        <v>30</v>
      </c>
      <c r="C23" s="13" t="s">
        <v>11</v>
      </c>
      <c r="D23" s="13" t="s">
        <v>11</v>
      </c>
      <c r="E23" s="13" t="s">
        <v>11</v>
      </c>
      <c r="F23" s="13" t="s">
        <v>11</v>
      </c>
      <c r="G23" s="13" t="s">
        <v>11</v>
      </c>
    </row>
    <row r="24" spans="1:7" x14ac:dyDescent="0.3">
      <c r="A24" s="10">
        <v>7</v>
      </c>
      <c r="B24" s="11" t="s">
        <v>31</v>
      </c>
      <c r="C24" s="15">
        <v>0.25279293432611016</v>
      </c>
      <c r="D24" s="15">
        <v>0.24271331199198162</v>
      </c>
      <c r="E24" s="15">
        <v>0.26345252766575672</v>
      </c>
      <c r="F24" s="15">
        <v>0.27000457701180963</v>
      </c>
      <c r="G24" s="15">
        <v>0.27411050629611766</v>
      </c>
    </row>
    <row r="25" spans="1:7" ht="28.8" x14ac:dyDescent="0.3">
      <c r="A25" s="10" t="s">
        <v>32</v>
      </c>
      <c r="B25" s="11" t="s">
        <v>33</v>
      </c>
      <c r="C25" s="13" t="s">
        <v>11</v>
      </c>
      <c r="D25" s="13" t="s">
        <v>11</v>
      </c>
      <c r="E25" s="13" t="s">
        <v>11</v>
      </c>
      <c r="F25" s="13" t="s">
        <v>11</v>
      </c>
      <c r="G25" s="13" t="s">
        <v>11</v>
      </c>
    </row>
    <row r="26" spans="1:7" x14ac:dyDescent="0.3">
      <c r="A26" s="10" t="s">
        <v>34</v>
      </c>
      <c r="B26" s="11" t="s">
        <v>35</v>
      </c>
      <c r="C26" s="13" t="s">
        <v>11</v>
      </c>
      <c r="D26" s="13" t="s">
        <v>11</v>
      </c>
      <c r="E26" s="13" t="s">
        <v>11</v>
      </c>
      <c r="F26" s="13" t="s">
        <v>11</v>
      </c>
      <c r="G26" s="13" t="s">
        <v>11</v>
      </c>
    </row>
    <row r="27" spans="1:7" x14ac:dyDescent="0.3">
      <c r="A27" s="7"/>
      <c r="B27" s="8" t="s">
        <v>36</v>
      </c>
      <c r="C27" s="16"/>
      <c r="D27" s="16"/>
      <c r="E27" s="16"/>
      <c r="F27" s="16"/>
      <c r="G27" s="16"/>
    </row>
    <row r="28" spans="1:7" x14ac:dyDescent="0.3">
      <c r="A28" s="10">
        <v>8</v>
      </c>
      <c r="B28" s="11" t="s">
        <v>37</v>
      </c>
      <c r="C28" s="15">
        <v>0</v>
      </c>
      <c r="D28" s="15">
        <v>0</v>
      </c>
      <c r="E28" s="15">
        <v>0</v>
      </c>
      <c r="F28" s="15">
        <v>0</v>
      </c>
      <c r="G28" s="15">
        <v>0</v>
      </c>
    </row>
    <row r="29" spans="1:7" x14ac:dyDescent="0.3">
      <c r="A29" s="10">
        <v>9</v>
      </c>
      <c r="B29" s="11" t="s">
        <v>38</v>
      </c>
      <c r="C29" s="15">
        <v>0</v>
      </c>
      <c r="D29" s="15">
        <v>0</v>
      </c>
      <c r="E29" s="15">
        <v>0</v>
      </c>
      <c r="F29" s="15">
        <v>0</v>
      </c>
      <c r="G29" s="15">
        <v>0</v>
      </c>
    </row>
    <row r="30" spans="1:7" x14ac:dyDescent="0.3">
      <c r="A30" s="10">
        <v>10</v>
      </c>
      <c r="B30" s="11" t="s">
        <v>39</v>
      </c>
      <c r="C30" s="15">
        <v>0</v>
      </c>
      <c r="D30" s="15">
        <v>0</v>
      </c>
      <c r="E30" s="15">
        <v>0</v>
      </c>
      <c r="F30" s="15">
        <v>0</v>
      </c>
      <c r="G30" s="15">
        <v>0</v>
      </c>
    </row>
    <row r="31" spans="1:7" x14ac:dyDescent="0.3">
      <c r="A31" s="10">
        <v>11</v>
      </c>
      <c r="B31" s="11" t="s">
        <v>40</v>
      </c>
      <c r="C31" s="15">
        <v>0</v>
      </c>
      <c r="D31" s="15">
        <v>0</v>
      </c>
      <c r="E31" s="15">
        <v>0</v>
      </c>
      <c r="F31" s="15">
        <v>0</v>
      </c>
      <c r="G31" s="15">
        <v>0</v>
      </c>
    </row>
    <row r="32" spans="1:7" x14ac:dyDescent="0.3">
      <c r="A32" s="10">
        <v>12</v>
      </c>
      <c r="B32" s="17" t="s">
        <v>41</v>
      </c>
      <c r="C32" s="15">
        <v>0.154331885648643</v>
      </c>
      <c r="D32" s="15">
        <v>0.14577617974438964</v>
      </c>
      <c r="E32" s="15">
        <v>0.16653999999999999</v>
      </c>
      <c r="F32" s="15">
        <v>0.17327369630340536</v>
      </c>
      <c r="G32" s="15">
        <v>0.17742209994638719</v>
      </c>
    </row>
    <row r="33" spans="1:7" x14ac:dyDescent="0.3">
      <c r="A33" s="7"/>
      <c r="B33" s="8" t="s">
        <v>42</v>
      </c>
      <c r="C33" s="9"/>
      <c r="D33" s="9"/>
      <c r="E33" s="9"/>
      <c r="F33" s="9"/>
      <c r="G33" s="9"/>
    </row>
    <row r="34" spans="1:7" x14ac:dyDescent="0.3">
      <c r="A34" s="10">
        <v>13</v>
      </c>
      <c r="B34" s="11" t="s">
        <v>43</v>
      </c>
      <c r="C34" s="12">
        <v>41840288</v>
      </c>
      <c r="D34" s="12">
        <v>41355989</v>
      </c>
      <c r="E34" s="12">
        <v>38404436</v>
      </c>
      <c r="F34" s="12">
        <v>37949713</v>
      </c>
      <c r="G34" s="12">
        <v>39543398</v>
      </c>
    </row>
    <row r="35" spans="1:7" ht="28.8" x14ac:dyDescent="0.3">
      <c r="A35" s="10">
        <v>14</v>
      </c>
      <c r="B35" s="11" t="s">
        <v>44</v>
      </c>
      <c r="C35" s="15">
        <v>9.4283003023306194E-2</v>
      </c>
      <c r="D35" s="15">
        <v>9.3813377307939594E-2</v>
      </c>
      <c r="E35" s="15">
        <v>0.10092766366885325</v>
      </c>
      <c r="F35" s="15">
        <v>0.10349999999999999</v>
      </c>
      <c r="G35" s="15">
        <v>9.7867613703809669E-2</v>
      </c>
    </row>
    <row r="36" spans="1:7" ht="28.8" x14ac:dyDescent="0.3">
      <c r="A36" s="10" t="s">
        <v>45</v>
      </c>
      <c r="B36" s="11" t="s">
        <v>46</v>
      </c>
      <c r="C36" s="15">
        <v>9.4283003023306194E-2</v>
      </c>
      <c r="D36" s="15">
        <v>9.3813377307939594E-2</v>
      </c>
      <c r="E36" s="15">
        <v>0.10092766366885325</v>
      </c>
      <c r="F36" s="15">
        <v>0.10349999999999999</v>
      </c>
      <c r="G36" s="15">
        <v>9.7867613703809669E-2</v>
      </c>
    </row>
    <row r="37" spans="1:7" ht="57.6" x14ac:dyDescent="0.3">
      <c r="A37" s="10" t="s">
        <v>47</v>
      </c>
      <c r="B37" s="11" t="s">
        <v>48</v>
      </c>
      <c r="C37" s="15">
        <v>9.17741083180839E-2</v>
      </c>
      <c r="D37" s="15">
        <v>8.9424082123624099E-2</v>
      </c>
      <c r="E37" s="15">
        <v>9.9043979664461101E-2</v>
      </c>
      <c r="F37" s="15">
        <v>0.1016</v>
      </c>
      <c r="G37" s="15">
        <v>9.7727189279614587E-2</v>
      </c>
    </row>
    <row r="38" spans="1:7" ht="57.6" x14ac:dyDescent="0.3">
      <c r="A38" s="10" t="s">
        <v>49</v>
      </c>
      <c r="B38" s="11" t="s">
        <v>50</v>
      </c>
      <c r="C38" s="15">
        <v>9.17741083180839E-2</v>
      </c>
      <c r="D38" s="15">
        <v>8.9424082123624099E-2</v>
      </c>
      <c r="E38" s="15">
        <v>9.9043979664461101E-2</v>
      </c>
      <c r="F38" s="15">
        <v>0.1016</v>
      </c>
      <c r="G38" s="15">
        <v>9.7727189279614587E-2</v>
      </c>
    </row>
    <row r="39" spans="1:7" x14ac:dyDescent="0.3">
      <c r="A39" s="7"/>
      <c r="B39" s="8" t="s">
        <v>51</v>
      </c>
      <c r="C39" s="9"/>
      <c r="D39" s="9"/>
      <c r="E39" s="9"/>
      <c r="F39" s="9"/>
      <c r="G39" s="9"/>
    </row>
    <row r="40" spans="1:7" x14ac:dyDescent="0.3">
      <c r="A40" s="10">
        <v>15</v>
      </c>
      <c r="B40" s="11" t="s">
        <v>52</v>
      </c>
      <c r="C40" s="12">
        <v>6313188.312341</v>
      </c>
      <c r="D40" s="12">
        <v>6727245.4170157677</v>
      </c>
      <c r="E40" s="12">
        <v>7245954.7981659248</v>
      </c>
      <c r="F40" s="12">
        <v>8087051.629888</v>
      </c>
      <c r="G40" s="12">
        <v>8244035.6917669997</v>
      </c>
    </row>
    <row r="41" spans="1:7" x14ac:dyDescent="0.3">
      <c r="A41" s="10">
        <v>16</v>
      </c>
      <c r="B41" s="11" t="s">
        <v>53</v>
      </c>
      <c r="C41" s="12">
        <v>3244347.9171625795</v>
      </c>
      <c r="D41" s="12">
        <v>3641219.136533</v>
      </c>
      <c r="E41" s="12">
        <v>3820298.2442899998</v>
      </c>
      <c r="F41" s="12">
        <v>4294913.9152714629</v>
      </c>
      <c r="G41" s="12">
        <v>3116231.1810308699</v>
      </c>
    </row>
    <row r="42" spans="1:7" x14ac:dyDescent="0.3">
      <c r="A42" s="10">
        <v>17</v>
      </c>
      <c r="B42" s="11" t="s">
        <v>54</v>
      </c>
      <c r="C42" s="15">
        <v>1.9459036063748616</v>
      </c>
      <c r="D42" s="15">
        <v>1.8475255579979013</v>
      </c>
      <c r="E42" s="15">
        <v>1.8966979498496344</v>
      </c>
      <c r="F42" s="15">
        <v>1.8829368386483369</v>
      </c>
      <c r="G42" s="15">
        <v>2.6455148766517702</v>
      </c>
    </row>
    <row r="43" spans="1:7" x14ac:dyDescent="0.3">
      <c r="A43" s="7"/>
      <c r="B43" s="8" t="s">
        <v>55</v>
      </c>
      <c r="C43" s="9"/>
      <c r="D43" s="9"/>
      <c r="E43" s="9"/>
      <c r="F43" s="9"/>
      <c r="G43" s="9"/>
    </row>
    <row r="44" spans="1:7" x14ac:dyDescent="0.3">
      <c r="A44" s="10">
        <v>18</v>
      </c>
      <c r="B44" s="11" t="s">
        <v>56</v>
      </c>
      <c r="C44" s="12">
        <v>14695234.48395</v>
      </c>
      <c r="D44" s="12">
        <v>14723289.213920001</v>
      </c>
      <c r="E44" s="12">
        <v>13996160.762770001</v>
      </c>
      <c r="F44" s="12">
        <v>14315121.195490001</v>
      </c>
      <c r="G44" s="12">
        <v>13885546.926405</v>
      </c>
    </row>
    <row r="45" spans="1:7" x14ac:dyDescent="0.3">
      <c r="A45" s="10">
        <v>19</v>
      </c>
      <c r="B45" s="11" t="s">
        <v>57</v>
      </c>
      <c r="C45" s="12">
        <v>13999776.813122999</v>
      </c>
      <c r="D45" s="12">
        <v>13900744.319414999</v>
      </c>
      <c r="E45" s="12">
        <v>13009218.001278998</v>
      </c>
      <c r="F45" s="12">
        <v>12817967.656896001</v>
      </c>
      <c r="G45" s="12">
        <v>12695248.346538</v>
      </c>
    </row>
    <row r="46" spans="1:7" x14ac:dyDescent="0.3">
      <c r="A46" s="10">
        <v>20</v>
      </c>
      <c r="B46" s="11" t="s">
        <v>58</v>
      </c>
      <c r="C46" s="15">
        <v>1.0496763398524396</v>
      </c>
      <c r="D46" s="15">
        <v>1.0591727231006014</v>
      </c>
      <c r="E46" s="15">
        <v>1.0758648799177608</v>
      </c>
      <c r="F46" s="15">
        <v>1.1168011636999675</v>
      </c>
      <c r="G46" s="15">
        <v>1.09375937731786</v>
      </c>
    </row>
    <row r="47" spans="1:7" x14ac:dyDescent="0.3">
      <c r="A47" s="18" t="s">
        <v>59</v>
      </c>
      <c r="B47" s="19"/>
      <c r="C47" s="19"/>
      <c r="D47" s="19"/>
      <c r="E47" s="19"/>
      <c r="F47" s="19"/>
      <c r="G47" s="20"/>
    </row>
    <row r="48" spans="1:7" s="24" customFormat="1" ht="80.25" customHeight="1" x14ac:dyDescent="0.3">
      <c r="A48" s="21" t="s">
        <v>60</v>
      </c>
      <c r="B48" s="22"/>
      <c r="C48" s="22"/>
      <c r="D48" s="22"/>
      <c r="E48" s="22"/>
      <c r="F48" s="22"/>
      <c r="G48" s="23"/>
    </row>
  </sheetData>
  <autoFilter ref="C7:G48" xr:uid="{61A1D641-30DB-4E72-A328-C77E1E660258}"/>
  <mergeCells count="4">
    <mergeCell ref="A6:A7"/>
    <mergeCell ref="B6:B7"/>
    <mergeCell ref="A47:G47"/>
    <mergeCell ref="A48:G48"/>
  </mergeCells>
  <pageMargins left="0.7" right="0.7" top="0.75" bottom="0.75" header="0.3" footer="0.3"/>
  <pageSetup paperSize="9" scale="5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44579-D2E6-43B2-B9BB-76589B1A14E4}">
  <sheetPr>
    <tabColor rgb="FFFFFF00"/>
    <pageSetUpPr fitToPage="1"/>
  </sheetPr>
  <dimension ref="A1:F46"/>
  <sheetViews>
    <sheetView showGridLines="0" view="pageBreakPreview" topLeftCell="A7" zoomScale="85" zoomScaleNormal="85" zoomScaleSheetLayoutView="85" workbookViewId="0">
      <selection activeCell="I14" sqref="I14"/>
    </sheetView>
  </sheetViews>
  <sheetFormatPr defaultColWidth="9.6640625" defaultRowHeight="13.8" x14ac:dyDescent="0.25"/>
  <cols>
    <col min="1" max="1" width="6.5546875" style="33" customWidth="1"/>
    <col min="2" max="2" width="56.109375" style="33" customWidth="1"/>
    <col min="3" max="3" width="21.6640625" style="33" customWidth="1"/>
    <col min="4" max="4" width="16.6640625" style="33" customWidth="1"/>
    <col min="5" max="5" width="19.6640625" style="33" customWidth="1"/>
    <col min="6" max="6" width="47.6640625" style="32" customWidth="1"/>
    <col min="7" max="16384" width="9.6640625" style="33"/>
  </cols>
  <sheetData>
    <row r="1" spans="1:6" s="28" customFormat="1" ht="15.6" x14ac:dyDescent="0.3">
      <c r="A1" s="27" t="s">
        <v>61</v>
      </c>
      <c r="F1" s="29"/>
    </row>
    <row r="2" spans="1:6" ht="58.95" hidden="1" customHeight="1" thickBot="1" x14ac:dyDescent="0.3">
      <c r="A2" s="30" t="s">
        <v>62</v>
      </c>
      <c r="B2" s="31"/>
      <c r="C2" s="31"/>
      <c r="D2" s="31"/>
      <c r="E2" s="31"/>
    </row>
    <row r="3" spans="1:6" ht="14.4" x14ac:dyDescent="0.3">
      <c r="A3"/>
      <c r="B3"/>
      <c r="C3"/>
      <c r="D3"/>
      <c r="E3"/>
      <c r="F3"/>
    </row>
    <row r="4" spans="1:6" ht="16.5" customHeight="1" x14ac:dyDescent="0.3">
      <c r="A4"/>
      <c r="B4" s="35"/>
      <c r="C4" s="34" t="s">
        <v>64</v>
      </c>
      <c r="D4" s="34"/>
      <c r="E4" s="34" t="s">
        <v>65</v>
      </c>
      <c r="F4" s="34" t="s">
        <v>1</v>
      </c>
    </row>
    <row r="5" spans="1:6" ht="17.100000000000001" customHeight="1" x14ac:dyDescent="0.25">
      <c r="A5" s="35"/>
      <c r="B5" s="35"/>
      <c r="C5" s="34"/>
      <c r="D5" s="34"/>
      <c r="E5" s="34"/>
      <c r="F5" s="34"/>
    </row>
    <row r="6" spans="1:6" ht="120" customHeight="1" x14ac:dyDescent="0.25">
      <c r="A6" s="35"/>
      <c r="B6" s="35"/>
      <c r="C6" s="36" t="s">
        <v>66</v>
      </c>
      <c r="D6" s="36" t="s">
        <v>67</v>
      </c>
      <c r="E6" s="34"/>
      <c r="F6" s="34"/>
    </row>
    <row r="7" spans="1:6" ht="105" customHeight="1" x14ac:dyDescent="0.25">
      <c r="A7" s="35"/>
      <c r="B7" s="35"/>
      <c r="C7" s="36" t="s">
        <v>68</v>
      </c>
      <c r="D7" s="36" t="s">
        <v>69</v>
      </c>
      <c r="E7" s="36" t="s">
        <v>70</v>
      </c>
      <c r="F7" s="34"/>
    </row>
    <row r="8" spans="1:6" ht="28.8" x14ac:dyDescent="0.25">
      <c r="A8" s="37">
        <v>1</v>
      </c>
      <c r="B8" s="38" t="s">
        <v>71</v>
      </c>
      <c r="C8" s="39">
        <f>+C9</f>
        <v>14886127</v>
      </c>
      <c r="D8" s="39">
        <f>+D9</f>
        <v>15272280</v>
      </c>
      <c r="E8" s="39">
        <f>E9</f>
        <v>1466283.5094999999</v>
      </c>
      <c r="F8" s="40" t="s">
        <v>72</v>
      </c>
    </row>
    <row r="9" spans="1:6" ht="28.8" x14ac:dyDescent="0.25">
      <c r="A9" s="37">
        <v>2</v>
      </c>
      <c r="B9" s="41" t="s">
        <v>73</v>
      </c>
      <c r="C9" s="39">
        <f>14987470-C14</f>
        <v>14886127</v>
      </c>
      <c r="D9" s="39">
        <f>15389138-D13+1</f>
        <v>15272280</v>
      </c>
      <c r="E9" s="39">
        <f>C9*9.85%</f>
        <v>1466283.5094999999</v>
      </c>
      <c r="F9" s="42" t="s">
        <v>74</v>
      </c>
    </row>
    <row r="10" spans="1:6" ht="28.8" x14ac:dyDescent="0.25">
      <c r="A10" s="37">
        <v>3</v>
      </c>
      <c r="B10" s="41" t="s">
        <v>75</v>
      </c>
      <c r="C10" s="43" t="s">
        <v>11</v>
      </c>
      <c r="D10" s="43" t="s">
        <v>11</v>
      </c>
      <c r="E10" s="43" t="s">
        <v>11</v>
      </c>
      <c r="F10" s="42" t="s">
        <v>76</v>
      </c>
    </row>
    <row r="11" spans="1:6" ht="28.8" x14ac:dyDescent="0.25">
      <c r="A11" s="37">
        <v>4</v>
      </c>
      <c r="B11" s="41" t="s">
        <v>77</v>
      </c>
      <c r="C11" s="43" t="s">
        <v>11</v>
      </c>
      <c r="D11" s="43" t="s">
        <v>11</v>
      </c>
      <c r="E11" s="43" t="s">
        <v>11</v>
      </c>
      <c r="F11" s="42" t="s">
        <v>78</v>
      </c>
    </row>
    <row r="12" spans="1:6" ht="28.8" x14ac:dyDescent="0.25">
      <c r="A12" s="37">
        <v>5</v>
      </c>
      <c r="B12" s="41" t="s">
        <v>79</v>
      </c>
      <c r="C12" s="43" t="s">
        <v>11</v>
      </c>
      <c r="D12" s="43" t="s">
        <v>11</v>
      </c>
      <c r="E12" s="43" t="s">
        <v>11</v>
      </c>
      <c r="F12" s="42" t="s">
        <v>80</v>
      </c>
    </row>
    <row r="13" spans="1:6" ht="28.8" x14ac:dyDescent="0.25">
      <c r="A13" s="37">
        <v>6</v>
      </c>
      <c r="B13" s="38" t="s">
        <v>81</v>
      </c>
      <c r="C13" s="39">
        <f>+C14</f>
        <v>101343</v>
      </c>
      <c r="D13" s="39">
        <f>+D14</f>
        <v>116859</v>
      </c>
      <c r="E13" s="39">
        <v>9982</v>
      </c>
      <c r="F13" s="40" t="s">
        <v>82</v>
      </c>
    </row>
    <row r="14" spans="1:6" ht="43.2" x14ac:dyDescent="0.25">
      <c r="A14" s="37">
        <v>7</v>
      </c>
      <c r="B14" s="41" t="s">
        <v>83</v>
      </c>
      <c r="C14" s="39">
        <v>101343</v>
      </c>
      <c r="D14" s="39">
        <v>116859</v>
      </c>
      <c r="E14" s="39">
        <f>C14*9.85%</f>
        <v>9982.2854999999981</v>
      </c>
      <c r="F14" s="42" t="s">
        <v>84</v>
      </c>
    </row>
    <row r="15" spans="1:6" ht="43.2" x14ac:dyDescent="0.25">
      <c r="A15" s="37">
        <v>8</v>
      </c>
      <c r="B15" s="41" t="s">
        <v>85</v>
      </c>
      <c r="C15" s="43" t="s">
        <v>11</v>
      </c>
      <c r="D15" s="43" t="s">
        <v>11</v>
      </c>
      <c r="E15" s="43" t="s">
        <v>11</v>
      </c>
      <c r="F15" s="42" t="s">
        <v>86</v>
      </c>
    </row>
    <row r="16" spans="1:6" ht="43.2" x14ac:dyDescent="0.25">
      <c r="A16" s="37">
        <v>9</v>
      </c>
      <c r="B16" s="41" t="s">
        <v>87</v>
      </c>
      <c r="C16" s="43" t="s">
        <v>11</v>
      </c>
      <c r="D16" s="43" t="s">
        <v>11</v>
      </c>
      <c r="E16" s="43" t="s">
        <v>11</v>
      </c>
      <c r="F16" s="42" t="s">
        <v>88</v>
      </c>
    </row>
    <row r="17" spans="1:6" ht="14.4" x14ac:dyDescent="0.25">
      <c r="A17" s="37">
        <v>10</v>
      </c>
      <c r="B17" s="38" t="s">
        <v>89</v>
      </c>
      <c r="C17" s="39">
        <f>10223+1</f>
        <v>10224</v>
      </c>
      <c r="D17" s="39">
        <v>13507</v>
      </c>
      <c r="E17" s="39">
        <f>C17*9.85%</f>
        <v>1007.0639999999999</v>
      </c>
      <c r="F17" s="40" t="s">
        <v>90</v>
      </c>
    </row>
    <row r="18" spans="1:6" ht="43.2" x14ac:dyDescent="0.25">
      <c r="A18" s="37">
        <v>11</v>
      </c>
      <c r="B18" s="40" t="s">
        <v>91</v>
      </c>
      <c r="C18" s="43" t="s">
        <v>11</v>
      </c>
      <c r="D18" s="43" t="s">
        <v>11</v>
      </c>
      <c r="E18" s="43" t="s">
        <v>11</v>
      </c>
      <c r="F18" s="40" t="s">
        <v>91</v>
      </c>
    </row>
    <row r="19" spans="1:6" ht="28.8" x14ac:dyDescent="0.25">
      <c r="A19" s="37">
        <v>12</v>
      </c>
      <c r="B19" s="38" t="s">
        <v>92</v>
      </c>
      <c r="C19" s="43" t="s">
        <v>11</v>
      </c>
      <c r="D19" s="43" t="s">
        <v>11</v>
      </c>
      <c r="E19" s="43" t="s">
        <v>11</v>
      </c>
      <c r="F19" s="40" t="s">
        <v>93</v>
      </c>
    </row>
    <row r="20" spans="1:6" ht="28.8" x14ac:dyDescent="0.25">
      <c r="A20" s="37">
        <v>13</v>
      </c>
      <c r="B20" s="38" t="s">
        <v>94</v>
      </c>
      <c r="C20" s="43" t="s">
        <v>11</v>
      </c>
      <c r="D20" s="43" t="s">
        <v>11</v>
      </c>
      <c r="E20" s="43" t="s">
        <v>11</v>
      </c>
      <c r="F20" s="40" t="s">
        <v>95</v>
      </c>
    </row>
    <row r="21" spans="1:6" ht="28.8" x14ac:dyDescent="0.25">
      <c r="A21" s="37">
        <v>14</v>
      </c>
      <c r="B21" s="38" t="s">
        <v>96</v>
      </c>
      <c r="C21" s="43" t="s">
        <v>11</v>
      </c>
      <c r="D21" s="43" t="s">
        <v>11</v>
      </c>
      <c r="E21" s="43" t="s">
        <v>11</v>
      </c>
      <c r="F21" s="40" t="s">
        <v>97</v>
      </c>
    </row>
    <row r="22" spans="1:6" ht="28.8" x14ac:dyDescent="0.25">
      <c r="A22" s="37">
        <v>15</v>
      </c>
      <c r="B22" s="38" t="s">
        <v>98</v>
      </c>
      <c r="C22" s="44">
        <v>0</v>
      </c>
      <c r="D22" s="44">
        <v>0</v>
      </c>
      <c r="E22" s="44">
        <v>0</v>
      </c>
      <c r="F22" s="40" t="s">
        <v>99</v>
      </c>
    </row>
    <row r="23" spans="1:6" ht="14.4" x14ac:dyDescent="0.25">
      <c r="A23" s="37">
        <v>16</v>
      </c>
      <c r="B23" s="38" t="s">
        <v>100</v>
      </c>
      <c r="C23" s="44">
        <v>0</v>
      </c>
      <c r="D23" s="44">
        <v>0</v>
      </c>
      <c r="E23" s="44">
        <v>0</v>
      </c>
      <c r="F23" s="40" t="s">
        <v>101</v>
      </c>
    </row>
    <row r="24" spans="1:6" ht="28.8" x14ac:dyDescent="0.25">
      <c r="A24" s="37">
        <v>17</v>
      </c>
      <c r="B24" s="41" t="s">
        <v>102</v>
      </c>
      <c r="C24" s="43" t="s">
        <v>11</v>
      </c>
      <c r="D24" s="43" t="s">
        <v>11</v>
      </c>
      <c r="E24" s="43" t="s">
        <v>11</v>
      </c>
      <c r="F24" s="42" t="s">
        <v>103</v>
      </c>
    </row>
    <row r="25" spans="1:6" ht="43.2" x14ac:dyDescent="0.25">
      <c r="A25" s="37">
        <v>18</v>
      </c>
      <c r="B25" s="41" t="s">
        <v>104</v>
      </c>
      <c r="C25" s="44">
        <v>0</v>
      </c>
      <c r="D25" s="44">
        <v>0</v>
      </c>
      <c r="E25" s="44">
        <v>0</v>
      </c>
      <c r="F25" s="42" t="s">
        <v>105</v>
      </c>
    </row>
    <row r="26" spans="1:6" s="45" customFormat="1" ht="14.4" x14ac:dyDescent="0.25">
      <c r="A26" s="37">
        <v>19</v>
      </c>
      <c r="B26" s="41" t="s">
        <v>106</v>
      </c>
      <c r="C26" s="44">
        <v>0</v>
      </c>
      <c r="D26" s="44">
        <v>0</v>
      </c>
      <c r="E26" s="44">
        <v>0</v>
      </c>
      <c r="F26" s="42" t="s">
        <v>107</v>
      </c>
    </row>
    <row r="27" spans="1:6" ht="14.4" x14ac:dyDescent="0.25">
      <c r="A27" s="37">
        <v>20</v>
      </c>
      <c r="B27" s="38" t="s">
        <v>108</v>
      </c>
      <c r="C27" s="46">
        <f t="shared" ref="C27:E27" si="0">+SUM(C28:C29)</f>
        <v>323613</v>
      </c>
      <c r="D27" s="46">
        <f t="shared" si="0"/>
        <v>350036</v>
      </c>
      <c r="E27" s="46">
        <f t="shared" si="0"/>
        <v>31875.938234101726</v>
      </c>
      <c r="F27" s="40" t="s">
        <v>109</v>
      </c>
    </row>
    <row r="28" spans="1:6" ht="28.8" x14ac:dyDescent="0.25">
      <c r="A28" s="37">
        <v>21</v>
      </c>
      <c r="B28" s="41" t="s">
        <v>73</v>
      </c>
      <c r="C28" s="39">
        <v>323613</v>
      </c>
      <c r="D28" s="39">
        <v>350036</v>
      </c>
      <c r="E28" s="39">
        <v>31875.938234101726</v>
      </c>
      <c r="F28" s="42" t="s">
        <v>74</v>
      </c>
    </row>
    <row r="29" spans="1:6" ht="28.8" x14ac:dyDescent="0.25">
      <c r="A29" s="37" t="s">
        <v>110</v>
      </c>
      <c r="B29" s="41" t="s">
        <v>111</v>
      </c>
      <c r="C29" s="44">
        <v>0</v>
      </c>
      <c r="D29" s="44">
        <v>0</v>
      </c>
      <c r="E29" s="44">
        <v>0</v>
      </c>
      <c r="F29" s="42" t="s">
        <v>112</v>
      </c>
    </row>
    <row r="30" spans="1:6" ht="28.8" x14ac:dyDescent="0.25">
      <c r="A30" s="37">
        <v>22</v>
      </c>
      <c r="B30" s="41" t="s">
        <v>113</v>
      </c>
      <c r="C30" s="43" t="s">
        <v>11</v>
      </c>
      <c r="D30" s="43" t="s">
        <v>11</v>
      </c>
      <c r="E30" s="43" t="s">
        <v>11</v>
      </c>
      <c r="F30" s="42" t="s">
        <v>114</v>
      </c>
    </row>
    <row r="31" spans="1:6" ht="28.8" x14ac:dyDescent="0.25">
      <c r="A31" s="37">
        <v>23</v>
      </c>
      <c r="B31" s="38" t="s">
        <v>115</v>
      </c>
      <c r="C31" s="44">
        <v>0</v>
      </c>
      <c r="D31" s="44">
        <v>0</v>
      </c>
      <c r="E31" s="44">
        <v>0</v>
      </c>
      <c r="F31" s="40" t="s">
        <v>116</v>
      </c>
    </row>
    <row r="32" spans="1:6" ht="14.4" x14ac:dyDescent="0.25">
      <c r="A32" s="37">
        <v>24</v>
      </c>
      <c r="B32" s="38" t="s">
        <v>117</v>
      </c>
      <c r="C32" s="47">
        <v>1024763</v>
      </c>
      <c r="D32" s="47">
        <v>1024763</v>
      </c>
      <c r="E32" s="39">
        <v>100939</v>
      </c>
      <c r="F32" s="40" t="s">
        <v>118</v>
      </c>
    </row>
    <row r="33" spans="1:6" ht="28.8" x14ac:dyDescent="0.25">
      <c r="A33" s="37">
        <v>25</v>
      </c>
      <c r="B33" s="38" t="s">
        <v>119</v>
      </c>
      <c r="C33" s="43" t="s">
        <v>11</v>
      </c>
      <c r="D33" s="43" t="s">
        <v>11</v>
      </c>
      <c r="E33" s="43" t="s">
        <v>11</v>
      </c>
      <c r="F33" s="40" t="s">
        <v>120</v>
      </c>
    </row>
    <row r="34" spans="1:6" ht="14.4" x14ac:dyDescent="0.25">
      <c r="A34" s="37">
        <v>26</v>
      </c>
      <c r="B34" s="38" t="s">
        <v>121</v>
      </c>
      <c r="C34" s="43" t="s">
        <v>11</v>
      </c>
      <c r="D34" s="43" t="s">
        <v>11</v>
      </c>
      <c r="E34" s="43" t="s">
        <v>11</v>
      </c>
      <c r="F34" s="40" t="s">
        <v>122</v>
      </c>
    </row>
    <row r="35" spans="1:6" ht="28.8" x14ac:dyDescent="0.25">
      <c r="A35" s="37">
        <v>27</v>
      </c>
      <c r="B35" s="38" t="s">
        <v>123</v>
      </c>
      <c r="C35" s="43" t="s">
        <v>11</v>
      </c>
      <c r="D35" s="43" t="s">
        <v>11</v>
      </c>
      <c r="E35" s="43" t="s">
        <v>11</v>
      </c>
      <c r="F35" s="40" t="s">
        <v>124</v>
      </c>
    </row>
    <row r="36" spans="1:6" ht="28.8" x14ac:dyDescent="0.25">
      <c r="A36" s="37">
        <v>28</v>
      </c>
      <c r="B36" s="38" t="s">
        <v>125</v>
      </c>
      <c r="C36" s="43" t="s">
        <v>11</v>
      </c>
      <c r="D36" s="43" t="s">
        <v>11</v>
      </c>
      <c r="E36" s="43" t="s">
        <v>11</v>
      </c>
      <c r="F36" s="40" t="s">
        <v>126</v>
      </c>
    </row>
    <row r="37" spans="1:6" ht="28.8" x14ac:dyDescent="0.25">
      <c r="A37" s="37">
        <v>29</v>
      </c>
      <c r="B37" s="38" t="s">
        <v>127</v>
      </c>
      <c r="C37" s="46">
        <f>+SUM(C8,C13,C17,C22:C23,C25:C27,C31:C32)</f>
        <v>16346070</v>
      </c>
      <c r="D37" s="46">
        <f t="shared" ref="D37" si="1">+SUM(D8,D13,D17,D22:D23,D25:D27,D31:D32)</f>
        <v>16777445</v>
      </c>
      <c r="E37" s="46">
        <v>1577205</v>
      </c>
      <c r="F37" s="40" t="s">
        <v>127</v>
      </c>
    </row>
    <row r="38" spans="1:6" x14ac:dyDescent="0.25">
      <c r="A38" s="48"/>
      <c r="B38" s="48"/>
      <c r="C38" s="48"/>
      <c r="D38" s="48"/>
      <c r="E38" s="48"/>
      <c r="F38" s="49"/>
    </row>
    <row r="39" spans="1:6" ht="15.6" customHeight="1" x14ac:dyDescent="0.25">
      <c r="A39" s="50" t="s">
        <v>128</v>
      </c>
      <c r="B39" s="51"/>
      <c r="C39" s="51"/>
      <c r="D39" s="51"/>
      <c r="E39" s="51"/>
      <c r="F39" s="51"/>
    </row>
    <row r="40" spans="1:6" ht="59.4" customHeight="1" x14ac:dyDescent="0.25">
      <c r="A40" s="52" t="s">
        <v>129</v>
      </c>
      <c r="B40" s="53"/>
      <c r="C40" s="53"/>
      <c r="D40" s="53"/>
      <c r="E40" s="53"/>
      <c r="F40" s="54"/>
    </row>
    <row r="41" spans="1:6" ht="15.6" customHeight="1" x14ac:dyDescent="0.25">
      <c r="A41" s="50" t="s">
        <v>128</v>
      </c>
      <c r="B41" s="51"/>
      <c r="C41" s="51"/>
      <c r="D41" s="51"/>
      <c r="E41" s="51"/>
      <c r="F41" s="55"/>
    </row>
    <row r="42" spans="1:6" ht="53.4" customHeight="1" x14ac:dyDescent="0.25">
      <c r="A42" s="56" t="s">
        <v>130</v>
      </c>
      <c r="B42" s="57"/>
      <c r="C42" s="57"/>
      <c r="D42" s="57"/>
      <c r="E42" s="57"/>
      <c r="F42" s="58"/>
    </row>
    <row r="43" spans="1:6" x14ac:dyDescent="0.25">
      <c r="A43" s="59"/>
    </row>
    <row r="44" spans="1:6" x14ac:dyDescent="0.25">
      <c r="A44" s="33" t="s">
        <v>131</v>
      </c>
    </row>
    <row r="45" spans="1:6" ht="31.5" customHeight="1" x14ac:dyDescent="0.3">
      <c r="A45" s="33" t="s">
        <v>68</v>
      </c>
      <c r="B45" s="60" t="s">
        <v>132</v>
      </c>
      <c r="C45" s="61"/>
      <c r="D45" s="61"/>
      <c r="E45" s="61"/>
    </row>
    <row r="46" spans="1:6" x14ac:dyDescent="0.25">
      <c r="A46" s="33" t="s">
        <v>69</v>
      </c>
      <c r="B46" s="33" t="s">
        <v>133</v>
      </c>
    </row>
  </sheetData>
  <autoFilter ref="C7:E42" xr:uid="{7A06E2B1-5CD0-4CCD-A6CF-959AD3B33F9E}"/>
  <mergeCells count="10">
    <mergeCell ref="A40:F40"/>
    <mergeCell ref="A41:F41"/>
    <mergeCell ref="A42:F42"/>
    <mergeCell ref="B45:E45"/>
    <mergeCell ref="A2:E2"/>
    <mergeCell ref="A4:B7"/>
    <mergeCell ref="C4:D5"/>
    <mergeCell ref="E4:E6"/>
    <mergeCell ref="F4:F7"/>
    <mergeCell ref="A39:F39"/>
  </mergeCells>
  <pageMargins left="0.7" right="0.7" top="0.75" bottom="0.75" header="0.3" footer="0.3"/>
  <pageSetup paperSize="9" scale="51" orientation="portrait" r:id="rId1"/>
  <colBreaks count="1" manualBreakCount="1">
    <brk id="6" max="43"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2026-10-22 17:32:22</KDate>
  <Classification>PUBLIC</Classification>
  <Subclassification/>
  <HostName>JKTSDM15062</HostName>
  <Domain_User>JKTSDM005DOM/jeraonas</Domain_User>
  <IPAdd>10.105.15.62</IPAdd>
  <FilePath>Book2</FilePath>
  <KID>6C0B5E1687A0639282871424035325</KID>
  <UniqueName/>
  <Suggested/>
  <Justification/>
  <KlassifyGUID>413ab6da-fa3a-43ea-bd68-ea55e6e0f918</KlassifyGUID>
</Klassify>
</file>

<file path=customXml/itemProps1.xml><?xml version="1.0" encoding="utf-8"?>
<ds:datastoreItem xmlns:ds="http://schemas.openxmlformats.org/officeDocument/2006/customXml" ds:itemID="{DF930865-84FD-4FF0-BAA8-26AE9BCAE97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eng</vt:lpstr>
      <vt:lpstr>Q-OV1</vt:lpstr>
      <vt:lpstr>eng!Print_Area</vt:lpstr>
      <vt:lpstr>'Q-OV1'!Print_Area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Yonas Ferandi</dc:creator>
  <cp:keywords>CTBCCla$$Publ1c</cp:keywords>
  <cp:lastModifiedBy>Yonas Ferandi</cp:lastModifiedBy>
  <dcterms:created xsi:type="dcterms:W3CDTF">2026-10-22T10:32:07Z</dcterms:created>
  <dcterms:modified xsi:type="dcterms:W3CDTF">2026-10-22T10:32:29Z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lassifyGUID">
    <vt:lpwstr>413ab6da-fa3a-43ea-bd68-ea55e6e0f918</vt:lpwstr>
  </property>
  <property fmtid="{D5CDD505-2E9C-101B-9397-08002B2CF9AE}" pid="3" name="Classification">
    <vt:lpwstr>CTBCCla$$Publ1c</vt:lpwstr>
  </property>
  <property fmtid="{D5CDD505-2E9C-101B-9397-08002B2CF9AE}" pid="4" name="KID">
    <vt:lpwstr>6C0B5E1687A0639282871424035325</vt:lpwstr>
  </property>
</Properties>
</file>